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tcgnas001\data\≪管理係≫\■01 地方公営企業\R6\05 経営比較分析表\20250122 【茨城県市町村課】公営企業に係る経営比較分析表（令和５年度決算）の分析等について（送信の御連絡）\03_提出\"/>
    </mc:Choice>
  </mc:AlternateContent>
  <xr:revisionPtr revIDLastSave="0" documentId="13_ncr:1_{5ECE9EBA-DAA5-4516-BB82-8A2ABF115FDC}" xr6:coauthVersionLast="36" xr6:coauthVersionMax="36" xr10:uidLastSave="{00000000-0000-0000-0000-000000000000}"/>
  <workbookProtection workbookAlgorithmName="SHA-512" workbookHashValue="f/7CIea4Of0zF63uWI2YmAb5CwmNFMWvmCMY7T5EGfelW0fS7byznFUV7sdJaIOBhV4EsNMSt4vsotYUp2XdCA==" workbookSaltValue="ojOg6Ze3xXtPl9C8GakVBA==" workbookSpinCount="100000" lockStructure="1"/>
  <bookViews>
    <workbookView xWindow="0" yWindow="0" windowWidth="23040" windowHeight="921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AT8" i="4" s="1"/>
  <c r="S6" i="5"/>
  <c r="AL8" i="4" s="1"/>
  <c r="R6" i="5"/>
  <c r="Q6" i="5"/>
  <c r="P6" i="5"/>
  <c r="O6" i="5"/>
  <c r="N6" i="5"/>
  <c r="M6" i="5"/>
  <c r="AD8" i="4" s="1"/>
  <c r="L6" i="5"/>
  <c r="W8" i="4" s="1"/>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BB10" i="4"/>
  <c r="AD10" i="4"/>
  <c r="W10" i="4"/>
  <c r="P10" i="4"/>
  <c r="I10" i="4"/>
  <c r="B10" i="4"/>
  <c r="I8" i="4"/>
  <c r="B8" i="4"/>
  <c r="B6"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<sst xmlns="http://schemas.openxmlformats.org/spreadsheetml/2006/main" count="236" uniqueCount="120">
  <si>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</si>
  <si>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</si>
  <si>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</si>
  <si>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</si>
  <si>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</si>
  <si>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</si>
  <si>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</si>
  <si>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</si>
  <si>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</si>
  <si>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</si>
  <si>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</si>
  <si>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</si>
  <si>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</si>
  <si>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</si>
  <si>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</si>
  <si>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</si>
  <si>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</si>
  <si>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</si>
  <si>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</si>
  <si>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</si>
  <si>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</si>
  <si>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</si>
  <si>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</si>
  <si>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</si>
  <si>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</si>
  <si>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</si>
  <si>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</si>
  <si>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</si>
  <si>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</si>
  <si>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</si>
  <si>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</si>
  <si>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</si>
  <si>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</si>
  <si>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</si>
  <si>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</si>
  <si>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</si>
  <si>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</si>
  <si>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</si>
  <si>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</si>
  <si>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</si>
  <si>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</si>
  <si>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</si>
  <si>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</si>
  <si>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</si>
  <si>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</si>
  <si>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</si>
  <si>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</si>
  <si>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</si>
  <si>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</si>
  <si>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</si>
  <si>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</si>
  <si>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</si>
  <si>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</si>
  <si>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</si>
  <si>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</si>
  <si>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</si>
  <si>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</si>
  <si>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</si>
  <si>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</si>
  <si>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</si>
  <si>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</si>
  <si>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</si>
  <si>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</si>
  <si>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</si>
  <si>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</si>
  <si>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</si>
  <si>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</si>
  <si>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</si>
  <si>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</si>
  <si>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</si>
  <si>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</si>
  <si>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</si>
  <si>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</si>
  <si>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</si>
  <si>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</si>
  <si>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</si>
  <si>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</si>
  <si>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</si>
  <si>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</si>
  <si>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</si>
  <si>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</si>
  <si>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</si>
  <si>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</si>
  <si>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</si>
  <si>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</si>
  <si>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</si>
  <si>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</si>
  <si>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</si>
  <si>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</si>
  <si>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</si>
  <si>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</si>
  <si>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</si>
  <si>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</si>
  <si>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</si>
  <si>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</si>
  <si>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</si>
  <si>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</si>
  <si>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</si>
  <si>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土浦市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</si>
  <si>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</si>
  <si>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</si>
  <si>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</si>
  <si>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</si>
  <si>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</si>
  <si>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</si>
  <si>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</si>
  <si>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</si>
  <si>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</si>
  <si>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</si>
  <si>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</si>
  <si>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</si>
  <si>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</si>
  <si>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</si>
  <si>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</si>
  <si>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</si>
  <si>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</si>
  <si>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</si>
  <si>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①収益的収支比率
　100%を大きく上回っているが、収益の大半が一般会計からの繰入金である。また、地方公営企業法の適用に伴う打切決算により未払金が発生し、営業費用が減少したことも要因である。
④企業債残高対事業規模比率
　地方債残高は減少傾向にある。地方債償還金については、一般会計で全額負担しているため、当該指標は0％となっている。
⑤経費回収率
　類似団体平均値を大きく上回っているが、地方公営企業法の適用に伴う打切決算により未払金が発生し、維持管理費が減少したことが要因である。
⑥汚水処理原価
　地方公営企業法の適用に伴う打切決算により未払金が発生したことで大幅に費用が減少し、類似団体の平均値を大きく下回る結果となった。今後は老朽化による修繕費用の増加や施設更新に係る投資的経費の増加が見込まれるため、より一層の効率的な経営が求められる。
⑦施設利用率
　類似団体平均値を上回っているが、今後は利用者の減少に伴い、処理水量の減少が見込まれる。必要に応じて、施設の統廃合等を検討する必要がある。
⑧水洗化率
　戸別訪問等を中心とした普及啓発活動や接続工事費補助金支給の効果により、類似団体平均値を上回っており、引き続き水洗化普及事業を推進する。</t>
    <rPh sb="1" eb="4">
      <t>シュウエキテキ</t>
    </rPh>
    <rPh sb="4" eb="6">
      <t>シュウシ</t>
    </rPh>
    <rPh sb="6" eb="8">
      <t>ヒリツ</t>
    </rPh>
    <rPh sb="15" eb="16">
      <t>オオ</t>
    </rPh>
    <rPh sb="18" eb="20">
      <t>ウワマワ</t>
    </rPh>
    <rPh sb="26" eb="28">
      <t>シュウエキ</t>
    </rPh>
    <rPh sb="29" eb="31">
      <t>タイハン</t>
    </rPh>
    <rPh sb="32" eb="33">
      <t>タカ</t>
    </rPh>
    <rPh sb="34" eb="36">
      <t>スウチ</t>
    </rPh>
    <rPh sb="96" eb="101">
      <t>シュウエキテキシシュツ</t>
    </rPh>
    <rPh sb="102" eb="103">
      <t>タカ</t>
    </rPh>
    <rPh sb="104" eb="106">
      <t>スウチ</t>
    </rPh>
    <rPh sb="111" eb="113">
      <t>チホウ</t>
    </rPh>
    <rPh sb="115" eb="118">
      <t>キギョウサイ</t>
    </rPh>
    <rPh sb="118" eb="120">
      <t>ザンダカ</t>
    </rPh>
    <rPh sb="120" eb="121">
      <t>タイ</t>
    </rPh>
    <rPh sb="121" eb="125">
      <t>ジギョウキボ</t>
    </rPh>
    <rPh sb="129" eb="134">
      <t>チホウサイザンダカ</t>
    </rPh>
    <rPh sb="135" eb="139">
      <t>ゲンショウケイコウ</t>
    </rPh>
    <rPh sb="143" eb="149">
      <t>チホウサイショウカンキン</t>
    </rPh>
    <rPh sb="153" eb="157">
      <t>トウガイシヒョウ</t>
    </rPh>
    <rPh sb="166" eb="170">
      <t>イッパンカイケイ</t>
    </rPh>
    <rPh sb="171" eb="173">
      <t>ゼンガク</t>
    </rPh>
    <rPh sb="173" eb="175">
      <t>フタン</t>
    </rPh>
    <rPh sb="176" eb="180">
      <t>ルイジダンタイ</t>
    </rPh>
    <rPh sb="180" eb="182">
      <t>ヘイキン</t>
    </rPh>
    <rPh sb="182" eb="183">
      <t>アタイ</t>
    </rPh>
    <rPh sb="184" eb="185">
      <t>オオ</t>
    </rPh>
    <rPh sb="187" eb="189">
      <t>ウワマワ</t>
    </rPh>
    <rPh sb="219" eb="221">
      <t>ハッセイ</t>
    </rPh>
    <rPh sb="223" eb="228">
      <t>イジカンリヒ</t>
    </rPh>
    <rPh sb="242" eb="245">
      <t>シヨウリョウ</t>
    </rPh>
    <rPh sb="302" eb="303">
      <t>オオ</t>
    </rPh>
    <rPh sb="315" eb="317">
      <t>コンゴ</t>
    </rPh>
    <rPh sb="332" eb="336">
      <t>シセツコウシン</t>
    </rPh>
    <rPh sb="337" eb="338">
      <t>カカ</t>
    </rPh>
    <rPh sb="339" eb="344">
      <t>トウシテキケイヒ</t>
    </rPh>
    <rPh sb="345" eb="347">
      <t>ゾウカ</t>
    </rPh>
    <rPh sb="348" eb="350">
      <t>ミコ</t>
    </rPh>
    <rPh sb="358" eb="360">
      <t>イッソウ</t>
    </rPh>
    <rPh sb="361" eb="364">
      <t>コウリツテキ</t>
    </rPh>
    <rPh sb="365" eb="367">
      <t>ケイエイ</t>
    </rPh>
    <rPh sb="368" eb="369">
      <t>モト</t>
    </rPh>
    <rPh sb="376" eb="381">
      <t>シセツリヨウリツ</t>
    </rPh>
    <rPh sb="383" eb="390">
      <t>ルイジダンタイヘイキンチ</t>
    </rPh>
    <rPh sb="391" eb="393">
      <t>ウワマワ</t>
    </rPh>
    <rPh sb="399" eb="401">
      <t>コンゴ</t>
    </rPh>
    <rPh sb="402" eb="405">
      <t>リヨウシャ</t>
    </rPh>
    <rPh sb="406" eb="408">
      <t>ゲンショウ</t>
    </rPh>
    <rPh sb="409" eb="410">
      <t>トモナ</t>
    </rPh>
    <rPh sb="412" eb="416">
      <t>ショリスイリョウ</t>
    </rPh>
    <rPh sb="417" eb="419">
      <t>ゲンショウ</t>
    </rPh>
    <rPh sb="420" eb="422">
      <t>ミコ</t>
    </rPh>
    <rPh sb="426" eb="428">
      <t>ヒツヨウ</t>
    </rPh>
    <rPh sb="429" eb="430">
      <t>オウ</t>
    </rPh>
    <rPh sb="433" eb="435">
      <t>シセツ</t>
    </rPh>
    <rPh sb="436" eb="439">
      <t>トウハイゴウ</t>
    </rPh>
    <rPh sb="439" eb="440">
      <t>トウ</t>
    </rPh>
    <rPh sb="441" eb="443">
      <t>ケントウ</t>
    </rPh>
    <rPh sb="445" eb="447">
      <t>ヒツヨウ</t>
    </rPh>
    <rPh sb="453" eb="457">
      <t>スイセンカリツ</t>
    </rPh>
    <rPh sb="459" eb="463">
      <t>コベツホウモン</t>
    </rPh>
    <rPh sb="463" eb="464">
      <t>トウ</t>
    </rPh>
    <rPh sb="465" eb="467">
      <t>チュウシン</t>
    </rPh>
    <rPh sb="470" eb="476">
      <t>フキュウケイハツカツドウ</t>
    </rPh>
    <rPh sb="477" eb="485">
      <t>セツゾクコウジヒホジョキン</t>
    </rPh>
    <rPh sb="485" eb="487">
      <t>シキュウ</t>
    </rPh>
    <rPh sb="488" eb="490">
      <t>コウカ</t>
    </rPh>
    <rPh sb="502" eb="504">
      <t>ウワマワ</t>
    </rPh>
    <rPh sb="509" eb="510">
      <t>ヒ</t>
    </rPh>
    <rPh sb="511" eb="512">
      <t>ツヅ</t>
    </rPh>
    <rPh sb="513" eb="516">
      <t>スイセンカ</t>
    </rPh>
    <rPh sb="516" eb="518">
      <t>フキュウ</t>
    </rPh>
    <rPh sb="518" eb="520">
      <t>ジギョウ</t>
    </rPh>
    <rPh sb="521" eb="523">
      <t>スイシン</t>
    </rPh>
    <phoneticPr fontId="4"/>
  </si>
  <si>
    <t>　市内6施設のうち5施設が供用開始から20年以上経過しており、施設修繕や機器の更新工事を実施している。今後、更新が必要となる施設・管渠等が年々増大することが懸念される。
　このため、施設の長寿命化及び機能強化に向け、令和2年度に策定した最適整備構想に基づき、計画的な改築・更新を行い、事業費の平準化を図る。</t>
    <rPh sb="1" eb="3">
      <t>シナイ</t>
    </rPh>
    <rPh sb="4" eb="6">
      <t>シセツ</t>
    </rPh>
    <rPh sb="10" eb="12">
      <t>シセツ</t>
    </rPh>
    <rPh sb="13" eb="17">
      <t>キョウヨウカイシ</t>
    </rPh>
    <rPh sb="21" eb="22">
      <t>ネン</t>
    </rPh>
    <rPh sb="22" eb="24">
      <t>イジョウ</t>
    </rPh>
    <rPh sb="24" eb="26">
      <t>ケイカ</t>
    </rPh>
    <rPh sb="31" eb="33">
      <t>シセツ</t>
    </rPh>
    <rPh sb="33" eb="35">
      <t>シュウゼン</t>
    </rPh>
    <rPh sb="36" eb="38">
      <t>キキ</t>
    </rPh>
    <rPh sb="39" eb="43">
      <t>コウシンコウジ</t>
    </rPh>
    <rPh sb="44" eb="46">
      <t>ジッシ</t>
    </rPh>
    <rPh sb="51" eb="53">
      <t>コンゴ</t>
    </rPh>
    <rPh sb="54" eb="56">
      <t>コウシン</t>
    </rPh>
    <rPh sb="57" eb="59">
      <t>ヒツヨウ</t>
    </rPh>
    <rPh sb="62" eb="64">
      <t>シセツ</t>
    </rPh>
    <rPh sb="65" eb="67">
      <t>カンキョ</t>
    </rPh>
    <rPh sb="67" eb="68">
      <t>トウ</t>
    </rPh>
    <rPh sb="69" eb="71">
      <t>ネンネン</t>
    </rPh>
    <rPh sb="71" eb="73">
      <t>ゾウダイ</t>
    </rPh>
    <rPh sb="78" eb="80">
      <t>ケネン</t>
    </rPh>
    <rPh sb="91" eb="93">
      <t>シセツ</t>
    </rPh>
    <rPh sb="94" eb="98">
      <t>チョウジュミョウカ</t>
    </rPh>
    <rPh sb="98" eb="99">
      <t>オヨ</t>
    </rPh>
    <rPh sb="100" eb="104">
      <t>キノウキョウカ</t>
    </rPh>
    <rPh sb="105" eb="106">
      <t>ム</t>
    </rPh>
    <rPh sb="108" eb="110">
      <t>レイワ</t>
    </rPh>
    <rPh sb="111" eb="113">
      <t>ネンド</t>
    </rPh>
    <rPh sb="114" eb="116">
      <t>サクテイ</t>
    </rPh>
    <rPh sb="118" eb="124">
      <t>サイテキセイビコウソウ</t>
    </rPh>
    <rPh sb="125" eb="126">
      <t>モト</t>
    </rPh>
    <rPh sb="129" eb="132">
      <t>ケイカクテキ</t>
    </rPh>
    <rPh sb="133" eb="135">
      <t>カイチク</t>
    </rPh>
    <rPh sb="136" eb="138">
      <t>コウシン</t>
    </rPh>
    <rPh sb="139" eb="140">
      <t>オコナ</t>
    </rPh>
    <rPh sb="142" eb="145">
      <t>ジギョウヒ</t>
    </rPh>
    <rPh sb="146" eb="149">
      <t>ヘイジュンカ</t>
    </rPh>
    <rPh sb="150" eb="151">
      <t>ハカ</t>
    </rPh>
    <phoneticPr fontId="4"/>
  </si>
  <si>
    <t>　地方債償還金の減少や、令和6年度に予定している公営企業会計の適用により、経営状況の改善・効率化が期待される一方、一般会計からの繰入金による収支の均衡に頼らざるを得ない状況が続いている。
　施設の多くが供用開始から20年以上経過した状況の中、施設の老朽化に伴う大規模修繕や更新投資の増大に加えて、利用者の減少に伴う使用料収入の減少が見込まれることから、適切な施設更新や使用料未納対策等を行い、令和2年度に策定した経営戦略を基に、更なる経営改善を図る。</t>
    <rPh sb="1" eb="4">
      <t>チホウサイ</t>
    </rPh>
    <rPh sb="4" eb="7">
      <t>ショウカンキン</t>
    </rPh>
    <rPh sb="8" eb="10">
      <t>ゲンショウ</t>
    </rPh>
    <rPh sb="12" eb="14">
      <t>レイワ</t>
    </rPh>
    <rPh sb="15" eb="17">
      <t>ネンド</t>
    </rPh>
    <rPh sb="18" eb="20">
      <t>ヨテイ</t>
    </rPh>
    <rPh sb="24" eb="30">
      <t>コウエイキギョウカイケイ</t>
    </rPh>
    <rPh sb="31" eb="33">
      <t>テキヨウ</t>
    </rPh>
    <rPh sb="37" eb="41">
      <t>ケイエイジョウキョウ</t>
    </rPh>
    <rPh sb="42" eb="44">
      <t>カイゼン</t>
    </rPh>
    <rPh sb="45" eb="48">
      <t>コウリツカ</t>
    </rPh>
    <rPh sb="49" eb="51">
      <t>キタイ</t>
    </rPh>
    <rPh sb="54" eb="56">
      <t>イッポウ</t>
    </rPh>
    <rPh sb="57" eb="61">
      <t>イッパンカイケイ</t>
    </rPh>
    <rPh sb="64" eb="67">
      <t>クリイレキン</t>
    </rPh>
    <rPh sb="70" eb="72">
      <t>シュウシ</t>
    </rPh>
    <rPh sb="73" eb="75">
      <t>キンコウ</t>
    </rPh>
    <rPh sb="76" eb="77">
      <t>タヨ</t>
    </rPh>
    <rPh sb="81" eb="82">
      <t>エ</t>
    </rPh>
    <rPh sb="84" eb="86">
      <t>ジョウキョウ</t>
    </rPh>
    <rPh sb="87" eb="88">
      <t>ツヅ</t>
    </rPh>
    <rPh sb="95" eb="97">
      <t>シセツ</t>
    </rPh>
    <rPh sb="98" eb="99">
      <t>オオ</t>
    </rPh>
    <rPh sb="101" eb="105">
      <t>キョウヨウカイシ</t>
    </rPh>
    <rPh sb="109" eb="112">
      <t>ネンイジョウ</t>
    </rPh>
    <rPh sb="112" eb="114">
      <t>ケイカ</t>
    </rPh>
    <rPh sb="116" eb="118">
      <t>ジョウキョウ</t>
    </rPh>
    <rPh sb="119" eb="120">
      <t>ナカ</t>
    </rPh>
    <rPh sb="121" eb="123">
      <t>シセツ</t>
    </rPh>
    <rPh sb="124" eb="127">
      <t>ロウキュウカ</t>
    </rPh>
    <rPh sb="128" eb="129">
      <t>トモナ</t>
    </rPh>
    <rPh sb="130" eb="133">
      <t>ダイキボ</t>
    </rPh>
    <rPh sb="133" eb="135">
      <t>シュウゼン</t>
    </rPh>
    <rPh sb="136" eb="140">
      <t>コウシントウシ</t>
    </rPh>
    <rPh sb="141" eb="143">
      <t>ゾウダイ</t>
    </rPh>
    <rPh sb="144" eb="145">
      <t>クワ</t>
    </rPh>
    <rPh sb="155" eb="156">
      <t>トモナ</t>
    </rPh>
    <rPh sb="163" eb="165">
      <t>ゲンショウ</t>
    </rPh>
    <rPh sb="166" eb="168">
      <t>ミコ</t>
    </rPh>
    <rPh sb="176" eb="178">
      <t>テキセツ</t>
    </rPh>
    <rPh sb="179" eb="183">
      <t>シセツコウシン</t>
    </rPh>
    <rPh sb="187" eb="189">
      <t>ミノウ</t>
    </rPh>
    <rPh sb="191" eb="192">
      <t>トウ</t>
    </rPh>
    <rPh sb="193" eb="194">
      <t>オコナ</t>
    </rPh>
    <rPh sb="196" eb="198">
      <t>レイワ</t>
    </rPh>
    <rPh sb="199" eb="201">
      <t>ネンド</t>
    </rPh>
    <rPh sb="202" eb="204">
      <t>サクテイ</t>
    </rPh>
    <rPh sb="206" eb="210">
      <t>ケイエイセンリャク</t>
    </rPh>
    <rPh sb="211" eb="212">
      <t>モト</t>
    </rPh>
    <rPh sb="214" eb="215">
      <t>サラ</t>
    </rPh>
    <rPh sb="217" eb="221">
      <t>ケイエイカイゼン</t>
    </rPh>
    <rPh sb="222" eb="223">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</si>
</sst>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B86-4597-BC55-8E1A57180DB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0.02</c:v>
                </c:pt>
                <c:pt idx="2">
                  <c:v>0.01</c:v>
                </c:pt>
                <c:pt idx="3">
                  <c:v>0.01</c:v>
                </c:pt>
                <c:pt idx="4">
                  <c:v>0.02</c:v>
                </c:pt>
              </c:numCache>
            </c:numRef>
          </c:val>
          <c:smooth val="0"/>
          <c:extLst>
            <c:ext xmlns:c16="http://schemas.microsoft.com/office/drawing/2014/chart" uri="{C3380CC4-5D6E-409C-BE32-E72D297353CC}">
              <c16:uniqueId val="{00000001-9B86-4597-BC55-8E1A57180DB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c:v>
                </c:pt>
                <c:pt idx="1">
                  <c:v>112.88</c:v>
                </c:pt>
                <c:pt idx="2">
                  <c:v>92.81</c:v>
                </c:pt>
                <c:pt idx="3">
                  <c:v>100</c:v>
                </c:pt>
                <c:pt idx="4">
                  <c:v>188.47</c:v>
                </c:pt>
              </c:numCache>
            </c:numRef>
          </c:val>
          <c:extLst>
            <c:ext xmlns:c16="http://schemas.microsoft.com/office/drawing/2014/chart" uri="{C3380CC4-5D6E-409C-BE32-E72D297353CC}">
              <c16:uniqueId val="{00000000-33CD-40ED-AB9B-9E086597DF1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CD-40ED-AB9B-9E086597DF1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10-4DE0-9CD2-8E6AC7EB988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10-4DE0-9CD2-8E6AC7EB988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54-45A0-A9FF-0C476B64030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54-45A0-A9FF-0C476B64030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C8-4A45-B187-182A768E269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C8-4A45-B187-182A768E269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A84-4D01-856E-6C430B81384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84-4D01-856E-6C430B81384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37D-4F60-B3F8-7AE219E30B3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654.71</c:v>
                </c:pt>
                <c:pt idx="1">
                  <c:v>783.8</c:v>
                </c:pt>
                <c:pt idx="2">
                  <c:v>778.81</c:v>
                </c:pt>
                <c:pt idx="3">
                  <c:v>718.49</c:v>
                </c:pt>
                <c:pt idx="4">
                  <c:v>743.31</c:v>
                </c:pt>
              </c:numCache>
            </c:numRef>
          </c:val>
          <c:smooth val="0"/>
          <c:extLst>
            <c:ext xmlns:c16="http://schemas.microsoft.com/office/drawing/2014/chart" uri="{C3380CC4-5D6E-409C-BE32-E72D297353CC}">
              <c16:uniqueId val="{00000001-D37D-4F60-B3F8-7AE219E30B3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70.81</c:v>
                </c:pt>
                <c:pt idx="1">
                  <c:v>66.89</c:v>
                </c:pt>
                <c:pt idx="2">
                  <c:v>61.94</c:v>
                </c:pt>
                <c:pt idx="3">
                  <c:v>64.92</c:v>
                </c:pt>
                <c:pt idx="4">
                  <c:v>110.07</c:v>
                </c:pt>
              </c:numCache>
            </c:numRef>
          </c:val>
          <c:extLst>
            <c:ext xmlns:c16="http://schemas.microsoft.com/office/drawing/2014/chart" uri="{C3380CC4-5D6E-409C-BE32-E72D297353CC}">
              <c16:uniqueId val="{00000000-363B-46EE-AB1E-8B77F0AA3F8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65.37</c:v>
                </c:pt>
                <c:pt idx="1">
                  <c:v>68.11</c:v>
                </c:pt>
                <c:pt idx="2">
                  <c:v>67.23</c:v>
                </c:pt>
                <c:pt idx="3">
                  <c:v>61.82</c:v>
                </c:pt>
                <c:pt idx="4">
                  <c:v>61.15</c:v>
                </c:pt>
              </c:numCache>
            </c:numRef>
          </c:val>
          <c:smooth val="0"/>
          <c:extLst>
            <c:ext xmlns:c16="http://schemas.microsoft.com/office/drawing/2014/chart" uri="{C3380CC4-5D6E-409C-BE32-E72D297353CC}">
              <c16:uniqueId val="{00000001-363B-46EE-AB1E-8B77F0AA3F8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200.07</c:v>
                </c:pt>
                <c:pt idx="1">
                  <c:v>211.9</c:v>
                </c:pt>
                <c:pt idx="2">
                  <c:v>219.52</c:v>
                </c:pt>
                <c:pt idx="3">
                  <c:v>238.74</c:v>
                </c:pt>
                <c:pt idx="4">
                  <c:v>120.37</c:v>
                </c:pt>
              </c:numCache>
            </c:numRef>
          </c:val>
          <c:extLst>
            <c:ext xmlns:c16="http://schemas.microsoft.com/office/drawing/2014/chart" uri="{C3380CC4-5D6E-409C-BE32-E72D297353CC}">
              <c16:uniqueId val="{00000000-34DD-47C5-9084-38479C36C13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228.99</c:v>
                </c:pt>
                <c:pt idx="1">
                  <c:v>222.41</c:v>
                </c:pt>
                <c:pt idx="2">
                  <c:v>228.21</c:v>
                </c:pt>
                <c:pt idx="3">
                  <c:v>246.9</c:v>
                </c:pt>
                <c:pt idx="4">
                  <c:v>250.43</c:v>
                </c:pt>
              </c:numCache>
            </c:numRef>
          </c:val>
          <c:smooth val="0"/>
          <c:extLst>
            <c:ext xmlns:c16="http://schemas.microsoft.com/office/drawing/2014/chart" uri="{C3380CC4-5D6E-409C-BE32-E72D297353CC}">
              <c16:uniqueId val="{00000001-34DD-47C5-9084-38479C36C13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67.739999999999995</c:v>
                </c:pt>
                <c:pt idx="1">
                  <c:v>68.11</c:v>
                </c:pt>
                <c:pt idx="2">
                  <c:v>70.650000000000006</c:v>
                </c:pt>
                <c:pt idx="3">
                  <c:v>61.8</c:v>
                </c:pt>
                <c:pt idx="4">
                  <c:v>66.010000000000005</c:v>
                </c:pt>
              </c:numCache>
            </c:numRef>
          </c:val>
          <c:extLst>
            <c:ext xmlns:c16="http://schemas.microsoft.com/office/drawing/2014/chart" uri="{C3380CC4-5D6E-409C-BE32-E72D297353CC}">
              <c16:uniqueId val="{00000000-AB3A-4EBD-B788-F247191EEDB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54.06</c:v>
                </c:pt>
                <c:pt idx="1">
                  <c:v>55.26</c:v>
                </c:pt>
                <c:pt idx="2">
                  <c:v>54.54</c:v>
                </c:pt>
                <c:pt idx="3">
                  <c:v>52.9</c:v>
                </c:pt>
                <c:pt idx="4">
                  <c:v>52.63</c:v>
                </c:pt>
              </c:numCache>
            </c:numRef>
          </c:val>
          <c:smooth val="0"/>
          <c:extLst>
            <c:ext xmlns:c16="http://schemas.microsoft.com/office/drawing/2014/chart" uri="{C3380CC4-5D6E-409C-BE32-E72D297353CC}">
              <c16:uniqueId val="{00000001-AB3A-4EBD-B788-F247191EEDB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95.38</c:v>
                </c:pt>
                <c:pt idx="1">
                  <c:v>95.42</c:v>
                </c:pt>
                <c:pt idx="2">
                  <c:v>95.43</c:v>
                </c:pt>
                <c:pt idx="3">
                  <c:v>95.43</c:v>
                </c:pt>
                <c:pt idx="4">
                  <c:v>95.42</c:v>
                </c:pt>
              </c:numCache>
            </c:numRef>
          </c:val>
          <c:extLst>
            <c:ext xmlns:c16="http://schemas.microsoft.com/office/drawing/2014/chart" uri="{C3380CC4-5D6E-409C-BE32-E72D297353CC}">
              <c16:uniqueId val="{00000000-C085-48C1-A4F1-E305122F798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90.11</c:v>
                </c:pt>
                <c:pt idx="1">
                  <c:v>90.52</c:v>
                </c:pt>
                <c:pt idx="2">
                  <c:v>90.3</c:v>
                </c:pt>
                <c:pt idx="3">
                  <c:v>90.3</c:v>
                </c:pt>
                <c:pt idx="4">
                  <c:v>90.32</c:v>
                </c:pt>
              </c:numCache>
            </c:numRef>
          </c:val>
          <c:smooth val="0"/>
          <c:extLst>
            <c:ext xmlns:c16="http://schemas.microsoft.com/office/drawing/2014/chart" uri="{C3380CC4-5D6E-409C-BE32-E72D297353CC}">
              <c16:uniqueId val="{00000001-C085-48C1-A4F1-E305122F798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茨城県　土浦市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54">
        <f>データ!S6</f>
        <v>141613</v>
      </c>
      <c r="AM8" s="54"/>
      <c r="AN8" s="54"/>
      <c r="AO8" s="54"/>
      <c r="AP8" s="54"/>
      <c r="AQ8" s="54"/>
      <c r="AR8" s="54"/>
      <c r="AS8" s="54"/>
      <c r="AT8" s="53">
        <f>データ!T6</f>
        <v>122.89</v>
      </c>
      <c r="AU8" s="53"/>
      <c r="AV8" s="53"/>
      <c r="AW8" s="53"/>
      <c r="AX8" s="53"/>
      <c r="AY8" s="53"/>
      <c r="AZ8" s="53"/>
      <c r="BA8" s="53"/>
      <c r="BB8" s="53">
        <f>データ!U6</f>
        <v>1152.3599999999999</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2.56</v>
      </c>
      <c r="Q10" s="53"/>
      <c r="R10" s="53"/>
      <c r="S10" s="53"/>
      <c r="T10" s="53"/>
      <c r="U10" s="53"/>
      <c r="V10" s="53"/>
      <c r="W10" s="53">
        <f>データ!Q6</f>
        <v>100</v>
      </c>
      <c r="X10" s="53"/>
      <c r="Y10" s="53"/>
      <c r="Z10" s="53"/>
      <c r="AA10" s="53"/>
      <c r="AB10" s="53"/>
      <c r="AC10" s="53"/>
      <c r="AD10" s="54">
        <f>データ!R6</f>
        <v>4125</v>
      </c>
      <c r="AE10" s="54"/>
      <c r="AF10" s="54"/>
      <c r="AG10" s="54"/>
      <c r="AH10" s="54"/>
      <c r="AI10" s="54"/>
      <c r="AJ10" s="54"/>
      <c r="AK10" s="2"/>
      <c r="AL10" s="54">
        <f>データ!V6</f>
        <v>3627</v>
      </c>
      <c r="AM10" s="54"/>
      <c r="AN10" s="54"/>
      <c r="AO10" s="54"/>
      <c r="AP10" s="54"/>
      <c r="AQ10" s="54"/>
      <c r="AR10" s="54"/>
      <c r="AS10" s="54"/>
      <c r="AT10" s="53">
        <f>データ!W6</f>
        <v>2.5299999999999998</v>
      </c>
      <c r="AU10" s="53"/>
      <c r="AV10" s="53"/>
      <c r="AW10" s="53"/>
      <c r="AX10" s="53"/>
      <c r="AY10" s="53"/>
      <c r="AZ10" s="53"/>
      <c r="BA10" s="53"/>
      <c r="BB10" s="53">
        <f>データ!X6</f>
        <v>1433.6</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117</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118</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119</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44</v>
      </c>
      <c r="O86" s="12" t="str">
        <f>データ!EO6</f>
        <v>【0.02】</v>
      </c>
    </row>
  </sheetData>
  <sheetProtection algorithmName="SHA-512" hashValue="jvHbGCE43qwvHOI6u44GtwbAmokCKagNAQ552+1r+n5ZkZYw2dkUqlOvfmhlUbVd/thdTWqh8svb+KiQtzQnQg==" saltValue="XRzO4T1gTWJuPsvkw/n2y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82031</v>
      </c>
      <c r="D6" s="19">
        <f t="shared" si="3"/>
        <v>47</v>
      </c>
      <c r="E6" s="19">
        <f t="shared" si="3"/>
        <v>17</v>
      </c>
      <c r="F6" s="19">
        <f t="shared" si="3"/>
        <v>5</v>
      </c>
      <c r="G6" s="19">
        <f t="shared" si="3"/>
        <v>0</v>
      </c>
      <c r="H6" s="19" t="str">
        <f t="shared" si="3"/>
        <v>茨城県　土浦市</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2.56</v>
      </c>
      <c r="Q6" s="20">
        <f t="shared" si="3"/>
        <v>100</v>
      </c>
      <c r="R6" s="20">
        <f t="shared" si="3"/>
        <v>4125</v>
      </c>
      <c r="S6" s="20">
        <f t="shared" si="3"/>
        <v>141613</v>
      </c>
      <c r="T6" s="20">
        <f t="shared" si="3"/>
        <v>122.89</v>
      </c>
      <c r="U6" s="20">
        <f t="shared" si="3"/>
        <v>1152.3599999999999</v>
      </c>
      <c r="V6" s="20">
        <f t="shared" si="3"/>
        <v>3627</v>
      </c>
      <c r="W6" s="20">
        <f t="shared" si="3"/>
        <v>2.5299999999999998</v>
      </c>
      <c r="X6" s="20">
        <f t="shared" si="3"/>
        <v>1433.6</v>
      </c>
      <c r="Y6" s="21">
        <f>IF(Y7="",NA(),Y7)</f>
        <v>100</v>
      </c>
      <c r="Z6" s="21">
        <f t="shared" ref="Z6:AH6" si="4">IF(Z7="",NA(),Z7)</f>
        <v>112.88</v>
      </c>
      <c r="AA6" s="21">
        <f t="shared" si="4"/>
        <v>92.81</v>
      </c>
      <c r="AB6" s="21">
        <f t="shared" si="4"/>
        <v>100</v>
      </c>
      <c r="AC6" s="21">
        <f t="shared" si="4"/>
        <v>188.47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654.71</v>
      </c>
      <c r="BL6" s="21">
        <f t="shared" si="7"/>
        <v>783.8</v>
      </c>
      <c r="BM6" s="21">
        <f t="shared" si="7"/>
        <v>778.81</v>
      </c>
      <c r="BN6" s="21">
        <f t="shared" si="7"/>
        <v>718.49</v>
      </c>
      <c r="BO6" s="21">
        <f t="shared" si="7"/>
        <v>743.31</v>
      </c>
      <c r="BP6" s="20" t="str">
        <f>IF(BP7="","",IF(BP7="-","【-】","【"&amp;SUBSTITUTE(TEXT(BP7,"#,##0.00"),"-","△")&amp;"】"))</f>
        <v>【785.10】</v>
      </c>
      <c r="BQ6" s="21">
        <f>IF(BQ7="",NA(),BQ7)</f>
        <v>70.81</v>
      </c>
      <c r="BR6" s="21">
        <f t="shared" ref="BR6:BZ6" si="8">IF(BR7="",NA(),BR7)</f>
        <v>66.89</v>
      </c>
      <c r="BS6" s="21">
        <f t="shared" si="8"/>
        <v>61.94</v>
      </c>
      <c r="BT6" s="21">
        <f t="shared" si="8"/>
        <v>64.92</v>
      </c>
      <c r="BU6" s="21">
        <f t="shared" si="8"/>
        <v>110.07</v>
      </c>
      <c r="BV6" s="21">
        <f t="shared" si="8"/>
        <v>65.37</v>
      </c>
      <c r="BW6" s="21">
        <f t="shared" si="8"/>
        <v>68.11</v>
      </c>
      <c r="BX6" s="21">
        <f t="shared" si="8"/>
        <v>67.23</v>
      </c>
      <c r="BY6" s="21">
        <f t="shared" si="8"/>
        <v>61.82</v>
      </c>
      <c r="BZ6" s="21">
        <f t="shared" si="8"/>
        <v>61.15</v>
      </c>
      <c r="CA6" s="20" t="str">
        <f>IF(CA7="","",IF(CA7="-","【-】","【"&amp;SUBSTITUTE(TEXT(CA7,"#,##0.00"),"-","△")&amp;"】"))</f>
        <v>【56.93】</v>
      </c>
      <c r="CB6" s="21">
        <f>IF(CB7="",NA(),CB7)</f>
        <v>200.07</v>
      </c>
      <c r="CC6" s="21">
        <f t="shared" ref="CC6:CK6" si="9">IF(CC7="",NA(),CC7)</f>
        <v>211.9</v>
      </c>
      <c r="CD6" s="21">
        <f t="shared" si="9"/>
        <v>219.52</v>
      </c>
      <c r="CE6" s="21">
        <f t="shared" si="9"/>
        <v>238.74</v>
      </c>
      <c r="CF6" s="21">
        <f t="shared" si="9"/>
        <v>120.37</v>
      </c>
      <c r="CG6" s="21">
        <f t="shared" si="9"/>
        <v>228.99</v>
      </c>
      <c r="CH6" s="21">
        <f t="shared" si="9"/>
        <v>222.41</v>
      </c>
      <c r="CI6" s="21">
        <f t="shared" si="9"/>
        <v>228.21</v>
      </c>
      <c r="CJ6" s="21">
        <f t="shared" si="9"/>
        <v>246.9</v>
      </c>
      <c r="CK6" s="21">
        <f t="shared" si="9"/>
        <v>250.43</v>
      </c>
      <c r="CL6" s="20" t="str">
        <f>IF(CL7="","",IF(CL7="-","【-】","【"&amp;SUBSTITUTE(TEXT(CL7,"#,##0.00"),"-","△")&amp;"】"))</f>
        <v>【271.15】</v>
      </c>
      <c r="CM6" s="21">
        <f>IF(CM7="",NA(),CM7)</f>
        <v>67.739999999999995</v>
      </c>
      <c r="CN6" s="21">
        <f t="shared" ref="CN6:CV6" si="10">IF(CN7="",NA(),CN7)</f>
        <v>68.11</v>
      </c>
      <c r="CO6" s="21">
        <f t="shared" si="10"/>
        <v>70.650000000000006</v>
      </c>
      <c r="CP6" s="21">
        <f t="shared" si="10"/>
        <v>61.8</v>
      </c>
      <c r="CQ6" s="21">
        <f t="shared" si="10"/>
        <v>66.010000000000005</v>
      </c>
      <c r="CR6" s="21">
        <f t="shared" si="10"/>
        <v>54.06</v>
      </c>
      <c r="CS6" s="21">
        <f t="shared" si="10"/>
        <v>55.26</v>
      </c>
      <c r="CT6" s="21">
        <f t="shared" si="10"/>
        <v>54.54</v>
      </c>
      <c r="CU6" s="21">
        <f t="shared" si="10"/>
        <v>52.9</v>
      </c>
      <c r="CV6" s="21">
        <f t="shared" si="10"/>
        <v>52.63</v>
      </c>
      <c r="CW6" s="20" t="str">
        <f>IF(CW7="","",IF(CW7="-","【-】","【"&amp;SUBSTITUTE(TEXT(CW7,"#,##0.00"),"-","△")&amp;"】"))</f>
        <v>【49.87】</v>
      </c>
      <c r="CX6" s="21">
        <f>IF(CX7="",NA(),CX7)</f>
        <v>95.38</v>
      </c>
      <c r="CY6" s="21">
        <f t="shared" ref="CY6:DG6" si="11">IF(CY7="",NA(),CY7)</f>
        <v>95.42</v>
      </c>
      <c r="CZ6" s="21">
        <f t="shared" si="11"/>
        <v>95.43</v>
      </c>
      <c r="DA6" s="21">
        <f t="shared" si="11"/>
        <v>95.43</v>
      </c>
      <c r="DB6" s="21">
        <f t="shared" si="11"/>
        <v>95.42</v>
      </c>
      <c r="DC6" s="21">
        <f t="shared" si="11"/>
        <v>90.11</v>
      </c>
      <c r="DD6" s="21">
        <f t="shared" si="11"/>
        <v>90.52</v>
      </c>
      <c r="DE6" s="21">
        <f t="shared" si="11"/>
        <v>90.3</v>
      </c>
      <c r="DF6" s="21">
        <f t="shared" si="11"/>
        <v>90.3</v>
      </c>
      <c r="DG6" s="21">
        <f t="shared" si="11"/>
        <v>90.32</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0.02</v>
      </c>
      <c r="EL6" s="21">
        <f t="shared" si="14"/>
        <v>0.01</v>
      </c>
      <c r="EM6" s="21">
        <f t="shared" si="14"/>
        <v>0.01</v>
      </c>
      <c r="EN6" s="21">
        <f t="shared" si="14"/>
        <v>0.02</v>
      </c>
      <c r="EO6" s="20" t="str">
        <f>IF(EO7="","",IF(EO7="-","【-】","【"&amp;SUBSTITUTE(TEXT(EO7,"#,##0.00"),"-","△")&amp;"】"))</f>
        <v>【0.02】</v>
      </c>
    </row>
    <row r="7" spans="1:145" s="22" customFormat="1" x14ac:dyDescent="0.15">
      <c r="A7" s="14"/>
      <c r="B7" s="23">
        <v>2023</v>
      </c>
      <c r="C7" s="23">
        <v>82031</v>
      </c>
      <c r="D7" s="23">
        <v>47</v>
      </c>
      <c r="E7" s="23">
        <v>17</v>
      </c>
      <c r="F7" s="23">
        <v>5</v>
      </c>
      <c r="G7" s="23">
        <v>0</v>
      </c>
      <c r="H7" s="23" t="s">
        <v>98</v>
      </c>
      <c r="I7" s="23" t="s">
        <v>99</v>
      </c>
      <c r="J7" s="23" t="s">
        <v>100</v>
      </c>
      <c r="K7" s="23" t="s">
        <v>101</v>
      </c>
      <c r="L7" s="23" t="s">
        <v>102</v>
      </c>
      <c r="M7" s="23" t="s">
        <v>103</v>
      </c>
      <c r="N7" s="24" t="s">
        <v>104</v>
      </c>
      <c r="O7" s="24" t="s">
        <v>105</v>
      </c>
      <c r="P7" s="24">
        <v>2.56</v>
      </c>
      <c r="Q7" s="24">
        <v>100</v>
      </c>
      <c r="R7" s="24">
        <v>4125</v>
      </c>
      <c r="S7" s="24">
        <v>141613</v>
      </c>
      <c r="T7" s="24">
        <v>122.89</v>
      </c>
      <c r="U7" s="24">
        <v>1152.3599999999999</v>
      </c>
      <c r="V7" s="24">
        <v>3627</v>
      </c>
      <c r="W7" s="24">
        <v>2.5299999999999998</v>
      </c>
      <c r="X7" s="24">
        <v>1433.6</v>
      </c>
      <c r="Y7" s="24">
        <v>100</v>
      </c>
      <c r="Z7" s="24">
        <v>112.88</v>
      </c>
      <c r="AA7" s="24">
        <v>92.81</v>
      </c>
      <c r="AB7" s="24">
        <v>100</v>
      </c>
      <c r="AC7" s="24">
        <v>188.47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654.71</v>
      </c>
      <c r="BL7" s="24">
        <v>783.8</v>
      </c>
      <c r="BM7" s="24">
        <v>778.81</v>
      </c>
      <c r="BN7" s="24">
        <v>718.49</v>
      </c>
      <c r="BO7" s="24">
        <v>743.31</v>
      </c>
      <c r="BP7" s="24">
        <v>785.1</v>
      </c>
      <c r="BQ7" s="24">
        <v>70.81</v>
      </c>
      <c r="BR7" s="24">
        <v>66.89</v>
      </c>
      <c r="BS7" s="24">
        <v>61.94</v>
      </c>
      <c r="BT7" s="24">
        <v>64.92</v>
      </c>
      <c r="BU7" s="24">
        <v>110.07</v>
      </c>
      <c r="BV7" s="24">
        <v>65.37</v>
      </c>
      <c r="BW7" s="24">
        <v>68.11</v>
      </c>
      <c r="BX7" s="24">
        <v>67.23</v>
      </c>
      <c r="BY7" s="24">
        <v>61.82</v>
      </c>
      <c r="BZ7" s="24">
        <v>61.15</v>
      </c>
      <c r="CA7" s="24">
        <v>56.93</v>
      </c>
      <c r="CB7" s="24">
        <v>200.07</v>
      </c>
      <c r="CC7" s="24">
        <v>211.9</v>
      </c>
      <c r="CD7" s="24">
        <v>219.52</v>
      </c>
      <c r="CE7" s="24">
        <v>238.74</v>
      </c>
      <c r="CF7" s="24">
        <v>120.37</v>
      </c>
      <c r="CG7" s="24">
        <v>228.99</v>
      </c>
      <c r="CH7" s="24">
        <v>222.41</v>
      </c>
      <c r="CI7" s="24">
        <v>228.21</v>
      </c>
      <c r="CJ7" s="24">
        <v>246.9</v>
      </c>
      <c r="CK7" s="24">
        <v>250.43</v>
      </c>
      <c r="CL7" s="24">
        <v>271.14999999999998</v>
      </c>
      <c r="CM7" s="24">
        <v>67.739999999999995</v>
      </c>
      <c r="CN7" s="24">
        <v>68.11</v>
      </c>
      <c r="CO7" s="24">
        <v>70.650000000000006</v>
      </c>
      <c r="CP7" s="24">
        <v>61.8</v>
      </c>
      <c r="CQ7" s="24">
        <v>66.010000000000005</v>
      </c>
      <c r="CR7" s="24">
        <v>54.06</v>
      </c>
      <c r="CS7" s="24">
        <v>55.26</v>
      </c>
      <c r="CT7" s="24">
        <v>54.54</v>
      </c>
      <c r="CU7" s="24">
        <v>52.9</v>
      </c>
      <c r="CV7" s="24">
        <v>52.63</v>
      </c>
      <c r="CW7" s="24">
        <v>49.87</v>
      </c>
      <c r="CX7" s="24">
        <v>95.38</v>
      </c>
      <c r="CY7" s="24">
        <v>95.42</v>
      </c>
      <c r="CZ7" s="24">
        <v>95.43</v>
      </c>
      <c r="DA7" s="24">
        <v>95.43</v>
      </c>
      <c r="DB7" s="24">
        <v>95.42</v>
      </c>
      <c r="DC7" s="24">
        <v>90.11</v>
      </c>
      <c r="DD7" s="24">
        <v>90.52</v>
      </c>
      <c r="DE7" s="24">
        <v>90.3</v>
      </c>
      <c r="DF7" s="24">
        <v>90.3</v>
      </c>
      <c r="DG7" s="24">
        <v>90.32</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0.02</v>
      </c>
      <c r="EL7" s="24">
        <v>0.01</v>
      </c>
      <c r="EM7" s="24">
        <v>0.01</v>
      </c>
      <c r="EN7" s="24">
        <v>0.02</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115</v>
      </c>
      <c r="E13" t="s">
        <v>114</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下水道課</cp:lastModifiedBy>
  <cp:lastPrinted>2025-01-30T05:17:04Z</cp:lastPrinted>
  <dcterms:created xsi:type="dcterms:W3CDTF">2025-01-24T07:33:38Z</dcterms:created>
  <dcterms:modified xsi:type="dcterms:W3CDTF">2025-01-30T05:17:09Z</dcterms:modified>
  <cp:category/>
</cp:coreProperties>
</file>