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Tsad9\建設部\道路課\共有ファイル\02地籍業務係\地籍調査係データ\地籍調査係\松浦\R7\設計\"/>
    </mc:Choice>
  </mc:AlternateContent>
  <xr:revisionPtr revIDLastSave="0" documentId="8_{F3B69AF1-7D5F-412E-A40A-DDDBA724A3EF}" xr6:coauthVersionLast="36" xr6:coauthVersionMax="36" xr10:uidLastSave="{00000000-0000-0000-0000-000000000000}"/>
  <bookViews>
    <workbookView xWindow="-120" yWindow="-120" windowWidth="29040" windowHeight="15720" activeTab="1" xr2:uid="{3FBE0726-15C0-4A2A-89CF-2399C30E5B45}"/>
  </bookViews>
  <sheets>
    <sheet name="仕様書" sheetId="10" r:id="rId1"/>
    <sheet name="設計書（鏡）" sheetId="4" r:id="rId2"/>
    <sheet name="内訳表" sheetId="3" r:id="rId3"/>
    <sheet name="代価表"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a">[1]ﾃﾞｰﾀ入力!#REF!</definedName>
    <definedName name="aaa">[2]ﾃﾞｰﾀ入力.XLS!#REF!</definedName>
    <definedName name="atarasu">'[3]土単13-4'!#REF!</definedName>
    <definedName name="Ｂ代価">#REF!</definedName>
    <definedName name="_xlnm.Criteria">#REF!</definedName>
    <definedName name="_xlnm.Database">'[4]土単16-10'!#REF!</definedName>
    <definedName name="DB">#REF!</definedName>
    <definedName name="_xlnm.Extract">[5]上層路盤!#REF!</definedName>
    <definedName name="f21F21">[6]!Record3</definedName>
    <definedName name="grpKeiyaku">#REF!</definedName>
    <definedName name="grpKY100109All">#REF!</definedName>
    <definedName name="grpKY100109Body1">#REF!</definedName>
    <definedName name="grpKY130100Body">#REF!</definedName>
    <definedName name="grpUkesyo">#REF!</definedName>
    <definedName name="na">#REF!</definedName>
    <definedName name="_xlnm.Print_Area" localSheetId="1">'設計書（鏡）'!$A$1:$J$28</definedName>
    <definedName name="_xlnm.Print_Area" localSheetId="3">代価表!$A$1:$I$640</definedName>
    <definedName name="_xlnm.Print_Area">[7]排水!$C$1:$K$2112,[7]排水!$M$34:$T$132</definedName>
    <definedName name="Record2">[8]!Record2</definedName>
    <definedName name="Record3">[8]!Record3</definedName>
    <definedName name="sa">'[9]土単15-7'!#REF!</definedName>
    <definedName name="ｔ">[9]!Record2</definedName>
    <definedName name="あ">'[9]土単15-7'!#REF!</definedName>
    <definedName name="ｲﾒｰｼﾞ">#REF!</definedName>
    <definedName name="つうち">[10]ﾃﾞｰﾀ入力!#REF!</definedName>
    <definedName name="ミウラ最終通知">[11]代価表!#REF!</definedName>
    <definedName name="ミウラ最終通知2">[11]代価表!#REF!</definedName>
    <definedName name="レジン部材">#REF!</definedName>
    <definedName name="位置図">'[4]土単16-10'!#REF!</definedName>
    <definedName name="位置図2">'[4]土単16-10'!#REF!</definedName>
    <definedName name="位置凡例">'[4]土単16-10'!#REF!</definedName>
    <definedName name="位置凡例2">'[4]土単16-10'!#REF!</definedName>
    <definedName name="仮設費率">#REF!</definedName>
    <definedName name="概要">'[4]土単16-10'!#REF!</definedName>
    <definedName name="概要2">'[4]土単16-10'!#REF!</definedName>
    <definedName name="完了">[12]!Record3</definedName>
    <definedName name="完了2">[12]!Record3</definedName>
    <definedName name="完了通知">[12]!Record2</definedName>
    <definedName name="完了通知2">[12]!Record2</definedName>
    <definedName name="管厚">#REF!</definedName>
    <definedName name="管日">#REF!</definedName>
    <definedName name="基礎厚・基礎幅">#REF!</definedName>
    <definedName name="起案１">[13]!Record3</definedName>
    <definedName name="起案2">[13]!Record3</definedName>
    <definedName name="議決後通知">[11]!Record3</definedName>
    <definedName name="議決後通知2">[11]!Record3</definedName>
    <definedName name="共通仮設費率">#REF!</definedName>
    <definedName name="繰越明許延期通知">[11]!Record2</definedName>
    <definedName name="繰越明許起案">[11]代価表!#REF!</definedName>
    <definedName name="契約保証">#REF!</definedName>
    <definedName name="軽量２">#REF!</definedName>
    <definedName name="現場管理費率">#REF!</definedName>
    <definedName name="孝">'[4]土単16-10'!#REF!</definedName>
    <definedName name="工事検査依頼書2">[11]!Record3</definedName>
    <definedName name="山">[14]代価表!#REF!</definedName>
    <definedName name="支保工">#REF!</definedName>
    <definedName name="竣工検査調書2">[11]!Record2</definedName>
    <definedName name="職氏名">[12]代価表!#REF!</definedName>
    <definedName name="職名氏名">'[4]土単16-10'!#REF!</definedName>
    <definedName name="新調書">'[3]土単13-4'!#REF!</definedName>
    <definedName name="新半">'[4]土単16-10'!#REF!</definedName>
    <definedName name="新凡例">[11]!Record3</definedName>
    <definedName name="身分証明願">'[9]土単15-7'!#REF!</definedName>
    <definedName name="身分証明起案">'[9]土単15-7'!#REF!</definedName>
    <definedName name="身分証明書">[15]!Record3</definedName>
    <definedName name="人孔２">#REF!</definedName>
    <definedName name="設計概要">[16]!Record3</definedName>
    <definedName name="説明会通知１">'[9]土単15-7'!#REF!</definedName>
    <definedName name="組合せ">#REF!</definedName>
    <definedName name="対策">[17]代価表!#REF!</definedName>
    <definedName name="台帳">[18]台帳!$A$1:$Z$12</definedName>
    <definedName name="通知">[19]ﾃﾞｰﾀ入力.XLS!#REF!</definedName>
    <definedName name="点">'[20]土単14-5'!#REF!</definedName>
    <definedName name="土浦">[8]!Record2</definedName>
    <definedName name="特１部材">#REF!</definedName>
    <definedName name="分担表">[21]!Record3</definedName>
    <definedName name="変更起案">[11]!Record2</definedName>
    <definedName name="変更起案文">'[4]土単16-10'!#REF!</definedName>
    <definedName name="変更通知">[11]!Record3</definedName>
    <definedName name="補正値_共通仮設費率">#REF!</definedName>
    <definedName name="補正値_現場管理費率">#REF!</definedName>
    <definedName name="補正値共通_仮設費率">#REF!</definedName>
    <definedName name="補正値共通仮設費率">#REF!</definedName>
    <definedName name="凡例">[8]!Record2</definedName>
    <definedName name="凡例・位置図">'[4]土単16-10'!#REF!</definedName>
    <definedName name="凡例１">[8]!Record2</definedName>
    <definedName name="木矢板工">#REF!</definedName>
    <definedName name="矢板">#REF!</definedName>
    <definedName name="立会い願い">'[9]土単15-7'!#REF!</definedName>
    <definedName name="立会い通知７">'[9]土単15-7'!#REF!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82" i="6" l="1"/>
  <c r="F19" i="3"/>
  <c r="F7" i="3"/>
  <c r="B21" i="10"/>
  <c r="B20" i="10" l="1"/>
  <c r="J47" i="10" l="1"/>
  <c r="J46" i="10"/>
  <c r="I47" i="10"/>
  <c r="I46" i="10"/>
  <c r="G8" i="10" l="1"/>
  <c r="H2" i="6" l="1"/>
  <c r="H610" i="6" l="1"/>
  <c r="H578" i="6"/>
  <c r="H546" i="6"/>
  <c r="H514" i="6"/>
  <c r="H450" i="6"/>
  <c r="H418" i="6"/>
  <c r="H386" i="6"/>
  <c r="H354" i="6"/>
  <c r="H322" i="6"/>
  <c r="H290" i="6"/>
  <c r="H258" i="6"/>
  <c r="H226" i="6"/>
  <c r="H194" i="6"/>
  <c r="H162" i="6"/>
  <c r="H98" i="6"/>
  <c r="H66" i="6"/>
  <c r="H130" i="6"/>
  <c r="H34" i="6" l="1"/>
  <c r="G145" i="10" l="1"/>
  <c r="G6" i="10" l="1"/>
  <c r="I41" i="10" l="1"/>
  <c r="E41" i="10"/>
  <c r="E44" i="10" s="1"/>
  <c r="E47" i="10" s="1"/>
  <c r="I40" i="10"/>
  <c r="E40" i="10"/>
  <c r="E43" i="10" s="1"/>
  <c r="E46" i="10" s="1"/>
  <c r="L16" i="10"/>
  <c r="L15" i="10"/>
  <c r="L14" i="10"/>
  <c r="G16" i="10"/>
  <c r="G15" i="10"/>
  <c r="G14" i="10"/>
  <c r="L12" i="10"/>
  <c r="L11" i="10"/>
  <c r="L10" i="10"/>
  <c r="G13" i="10"/>
  <c r="G12" i="10"/>
  <c r="G11" i="10"/>
  <c r="G10" i="10"/>
  <c r="G9" i="10"/>
  <c r="F572" i="6" l="1"/>
  <c r="F636" i="6" l="1"/>
  <c r="G7" i="10"/>
  <c r="G5" i="10"/>
  <c r="F9" i="10" l="1"/>
  <c r="F8" i="10"/>
  <c r="F7" i="10"/>
  <c r="F6" i="10"/>
  <c r="F5" i="10"/>
  <c r="F6" i="6"/>
  <c r="F21" i="3" l="1"/>
  <c r="F13" i="3"/>
  <c r="I328" i="6"/>
  <c r="F540" i="6" l="1"/>
  <c r="F328" i="6"/>
  <c r="F348" i="6" s="1"/>
  <c r="F252" i="6"/>
  <c r="F444" i="6"/>
  <c r="F604" i="6" l="1"/>
  <c r="F284" i="6"/>
  <c r="F476" i="6" l="1"/>
  <c r="F220" i="6"/>
  <c r="F224" i="6" s="1"/>
  <c r="F360" i="6"/>
  <c r="F380" i="6" s="1"/>
  <c r="I72" i="6"/>
  <c r="F92" i="6" l="1"/>
  <c r="F170" i="6"/>
  <c r="F188" i="6" s="1"/>
  <c r="F124" i="6" l="1"/>
  <c r="F412" i="6"/>
  <c r="F416" i="6" s="1"/>
  <c r="I148" i="6"/>
  <c r="F148" i="6" s="1"/>
  <c r="F316" i="6"/>
  <c r="F10" i="6"/>
  <c r="F8" i="6"/>
  <c r="F320" i="6" l="1"/>
  <c r="I56" i="6" l="1"/>
  <c r="F156" i="6"/>
  <c r="F12" i="6"/>
  <c r="F14" i="6"/>
  <c r="F11" i="3"/>
  <c r="F9" i="3"/>
  <c r="F18" i="6"/>
  <c r="F16" i="6"/>
  <c r="F28" i="6" l="1"/>
  <c r="F32" i="6" s="1"/>
  <c r="F486" i="6"/>
  <c r="F508" i="6" s="1"/>
  <c r="F160" i="6"/>
  <c r="F20" i="6"/>
  <c r="F24" i="6"/>
  <c r="F22" i="6"/>
  <c r="H38" i="3" l="1"/>
  <c r="H40" i="3" s="1"/>
  <c r="H42" i="3" l="1"/>
  <c r="H4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3" authorId="0" shapeId="0" xr:uid="{79C0ADED-6293-4526-95A4-D377E7E7998E}">
      <text>
        <r>
          <rPr>
            <b/>
            <sz val="9"/>
            <color indexed="81"/>
            <rFont val="MS P ゴシック"/>
            <family val="3"/>
            <charset val="128"/>
          </rPr>
          <t>設計書鏡に入力するだけでＯＫ</t>
        </r>
      </text>
    </comment>
    <comment ref="I44" authorId="0" shapeId="0" xr:uid="{1F5CCB3C-45E3-42DF-BE52-448E2F96D405}">
      <text>
        <r>
          <rPr>
            <b/>
            <sz val="9"/>
            <color indexed="81"/>
            <rFont val="MS P ゴシック"/>
            <family val="3"/>
            <charset val="128"/>
          </rPr>
          <t>検査の時のデータを見る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H7" authorId="0" shapeId="0" xr:uid="{5882D479-4379-4801-92FA-5780E0BB0319}">
      <text>
        <r>
          <rPr>
            <b/>
            <sz val="9"/>
            <color indexed="81"/>
            <rFont val="MS P ゴシック"/>
            <family val="3"/>
            <charset val="128"/>
          </rPr>
          <t>１円未満切り捨て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koutika</author>
  </authors>
  <commentList>
    <comment ref="D10" authorId="0" shapeId="0" xr:uid="{3EA2AAE8-A236-40E5-904B-3235CE493970}">
      <text>
        <r>
          <rPr>
            <b/>
            <sz val="9"/>
            <color indexed="81"/>
            <rFont val="MS P ゴシック"/>
            <family val="3"/>
            <charset val="128"/>
          </rPr>
          <t>×0.7
※こっちも現地調査行ってるため</t>
        </r>
      </text>
    </comment>
    <comment ref="E20" authorId="1" shapeId="0" xr:uid="{21E5ADE0-5A9A-4ADF-AA92-96A0728FF934}">
      <text>
        <r>
          <rPr>
            <sz val="9"/>
            <color indexed="81"/>
            <rFont val="ＭＳ Ｐゴシック"/>
            <family val="3"/>
            <charset val="128"/>
          </rPr>
          <t>１円未満切捨て</t>
        </r>
      </text>
    </comment>
    <comment ref="E48" authorId="1" shapeId="0" xr:uid="{C9BAF84C-13B2-4316-A2AB-AFFF29A667DF}">
      <text>
        <r>
          <rPr>
            <sz val="9"/>
            <color indexed="81"/>
            <rFont val="ＭＳ Ｐゴシック"/>
            <family val="3"/>
            <charset val="128"/>
          </rPr>
          <t>１円未満切捨て</t>
        </r>
      </text>
    </comment>
    <comment ref="I64" authorId="0" shapeId="0" xr:uid="{924F524A-C786-4360-B236-D630029B8A1B}">
      <text>
        <r>
          <rPr>
            <b/>
            <sz val="9"/>
            <color indexed="81"/>
            <rFont val="MS P ゴシック"/>
            <family val="3"/>
            <charset val="128"/>
          </rPr>
          <t>全桁を使用</t>
        </r>
      </text>
    </comment>
    <comment ref="E80" authorId="1" shapeId="0" xr:uid="{0DF7CBE5-4488-4FDD-8023-186E85B764C5}">
      <text>
        <r>
          <rPr>
            <sz val="9"/>
            <color indexed="81"/>
            <rFont val="ＭＳ Ｐゴシック"/>
            <family val="3"/>
            <charset val="128"/>
          </rPr>
          <t>１円未満切捨て</t>
        </r>
      </text>
    </comment>
    <comment ref="E112" authorId="1" shapeId="0" xr:uid="{2521AD63-CA0A-426B-99EC-4185F1F0CB50}">
      <text>
        <r>
          <rPr>
            <sz val="9"/>
            <color indexed="81"/>
            <rFont val="ＭＳ Ｐゴシック"/>
            <family val="3"/>
            <charset val="128"/>
          </rPr>
          <t>１円未満切捨て</t>
        </r>
      </text>
    </comment>
    <comment ref="E176" authorId="1" shapeId="0" xr:uid="{3BCB37EA-5486-40B3-8693-DB1473754470}">
      <text>
        <r>
          <rPr>
            <sz val="9"/>
            <color indexed="81"/>
            <rFont val="ＭＳ Ｐゴシック"/>
            <family val="3"/>
            <charset val="128"/>
          </rPr>
          <t>１円未満切捨て</t>
        </r>
      </text>
    </comment>
    <comment ref="E240" authorId="1" shapeId="0" xr:uid="{D190702D-9657-4180-8846-DC89ACC78080}">
      <text>
        <r>
          <rPr>
            <sz val="9"/>
            <color indexed="81"/>
            <rFont val="ＭＳ Ｐゴシック"/>
            <family val="3"/>
            <charset val="128"/>
          </rPr>
          <t>１円未満切捨て</t>
        </r>
      </text>
    </comment>
    <comment ref="E272" authorId="1" shapeId="0" xr:uid="{6AC52A29-9F90-41CC-AF48-E252FEE447CA}">
      <text>
        <r>
          <rPr>
            <sz val="9"/>
            <color indexed="81"/>
            <rFont val="ＭＳ Ｐゴシック"/>
            <family val="3"/>
            <charset val="128"/>
          </rPr>
          <t>１円未満切捨て</t>
        </r>
      </text>
    </comment>
    <comment ref="E336" authorId="1" shapeId="0" xr:uid="{10CE3409-BDD2-4FF3-9F5D-F2CD5F3FF1F7}">
      <text>
        <r>
          <rPr>
            <sz val="9"/>
            <color indexed="81"/>
            <rFont val="ＭＳ Ｐゴシック"/>
            <family val="3"/>
            <charset val="128"/>
          </rPr>
          <t>１円未満切捨て</t>
        </r>
      </text>
    </comment>
    <comment ref="E368" authorId="1" shapeId="0" xr:uid="{C665E6D8-0BC0-421E-8D9A-811DB26661F7}">
      <text>
        <r>
          <rPr>
            <sz val="9"/>
            <color indexed="81"/>
            <rFont val="ＭＳ Ｐゴシック"/>
            <family val="3"/>
            <charset val="128"/>
          </rPr>
          <t>１円未満切捨て</t>
        </r>
      </text>
    </comment>
    <comment ref="E432" authorId="1" shapeId="0" xr:uid="{5F9D105B-1C5B-46C8-8BF5-30B963C04135}">
      <text>
        <r>
          <rPr>
            <sz val="9"/>
            <color indexed="81"/>
            <rFont val="ＭＳ Ｐゴシック"/>
            <family val="3"/>
            <charset val="128"/>
          </rPr>
          <t>１円未満切捨て</t>
        </r>
      </text>
    </comment>
    <comment ref="E464" authorId="1" shapeId="0" xr:uid="{2F364EE9-23A3-406E-8020-DC48DA791E7F}">
      <text>
        <r>
          <rPr>
            <sz val="9"/>
            <color indexed="81"/>
            <rFont val="ＭＳ Ｐゴシック"/>
            <family val="3"/>
            <charset val="128"/>
          </rPr>
          <t>１円未満切捨て</t>
        </r>
      </text>
    </comment>
    <comment ref="E496" authorId="1" shapeId="0" xr:uid="{945B30A9-6CE2-46C8-A1EF-17AFEEF8BB54}">
      <text>
        <r>
          <rPr>
            <sz val="9"/>
            <color indexed="81"/>
            <rFont val="ＭＳ Ｐゴシック"/>
            <family val="3"/>
            <charset val="128"/>
          </rPr>
          <t>１円未満切捨て</t>
        </r>
      </text>
    </comment>
    <comment ref="E528" authorId="1" shapeId="0" xr:uid="{ABFAFEB0-74A8-4547-9A62-11987D5DE3D7}">
      <text>
        <r>
          <rPr>
            <sz val="9"/>
            <color indexed="81"/>
            <rFont val="ＭＳ Ｐゴシック"/>
            <family val="3"/>
            <charset val="128"/>
          </rPr>
          <t>１円未満切捨て</t>
        </r>
      </text>
    </comment>
    <comment ref="E560" authorId="1" shapeId="0" xr:uid="{3317C669-8E8C-4541-9130-852A24834887}">
      <text>
        <r>
          <rPr>
            <sz val="9"/>
            <color indexed="81"/>
            <rFont val="ＭＳ Ｐゴシック"/>
            <family val="3"/>
            <charset val="128"/>
          </rPr>
          <t>１円未満切捨て</t>
        </r>
      </text>
    </comment>
    <comment ref="E592" authorId="1" shapeId="0" xr:uid="{8077DAFD-D240-4BC3-A5A7-601E2BF8E585}">
      <text>
        <r>
          <rPr>
            <sz val="9"/>
            <color indexed="81"/>
            <rFont val="ＭＳ Ｐゴシック"/>
            <family val="3"/>
            <charset val="128"/>
          </rPr>
          <t>１円未満切捨て</t>
        </r>
      </text>
    </comment>
    <comment ref="E624" authorId="1" shapeId="0" xr:uid="{34247269-5C5C-4B77-A9F2-A0426B23BF9C}">
      <text>
        <r>
          <rPr>
            <sz val="9"/>
            <color indexed="81"/>
            <rFont val="ＭＳ Ｐゴシック"/>
            <family val="3"/>
            <charset val="128"/>
          </rPr>
          <t>１円未満切捨て</t>
        </r>
      </text>
    </comment>
  </commentList>
</comments>
</file>

<file path=xl/sharedStrings.xml><?xml version="1.0" encoding="utf-8"?>
<sst xmlns="http://schemas.openxmlformats.org/spreadsheetml/2006/main" count="927" uniqueCount="423">
  <si>
    <t>本　　工　　事　　費　　内　　訳　　表</t>
    <phoneticPr fontId="5"/>
  </si>
  <si>
    <t>工　種</t>
  </si>
  <si>
    <t>種　　　別</t>
  </si>
  <si>
    <t>細　　　目</t>
  </si>
  <si>
    <t>単位</t>
  </si>
  <si>
    <t>数 量</t>
  </si>
  <si>
    <t>単 価</t>
  </si>
  <si>
    <t>金　　額</t>
  </si>
  <si>
    <t>処分費</t>
  </si>
  <si>
    <t>摘</t>
  </si>
  <si>
    <t>要</t>
  </si>
  <si>
    <t>委託費</t>
  </si>
  <si>
    <t>一筆地調査</t>
    <rPh sb="0" eb="2">
      <t>イッピツ</t>
    </rPh>
    <rPh sb="2" eb="3">
      <t>チ</t>
    </rPh>
    <rPh sb="3" eb="5">
      <t>チョウサ</t>
    </rPh>
    <phoneticPr fontId="6"/>
  </si>
  <si>
    <t>Ｅ工程</t>
    <rPh sb="1" eb="2">
      <t>コウ</t>
    </rPh>
    <rPh sb="2" eb="3">
      <t>テイ</t>
    </rPh>
    <phoneticPr fontId="6"/>
  </si>
  <si>
    <t>地籍細部測量</t>
    <rPh sb="0" eb="2">
      <t>チセキ</t>
    </rPh>
    <rPh sb="2" eb="4">
      <t>サイブ</t>
    </rPh>
    <rPh sb="4" eb="6">
      <t>ソクリョウ</t>
    </rPh>
    <phoneticPr fontId="6"/>
  </si>
  <si>
    <t>ＦⅠ工程</t>
    <rPh sb="2" eb="3">
      <t>コウ</t>
    </rPh>
    <rPh sb="3" eb="4">
      <t>テイ</t>
    </rPh>
    <phoneticPr fontId="6"/>
  </si>
  <si>
    <t>一筆地測量</t>
    <rPh sb="0" eb="2">
      <t>イッピツ</t>
    </rPh>
    <rPh sb="2" eb="3">
      <t>チ</t>
    </rPh>
    <rPh sb="3" eb="5">
      <t>ソクリョウ</t>
    </rPh>
    <phoneticPr fontId="6"/>
  </si>
  <si>
    <t>ＦⅡ－１工程</t>
    <rPh sb="4" eb="5">
      <t>コウ</t>
    </rPh>
    <rPh sb="5" eb="6">
      <t>テイ</t>
    </rPh>
    <phoneticPr fontId="6"/>
  </si>
  <si>
    <t>打合せ経費</t>
    <rPh sb="0" eb="2">
      <t>ウチアワ</t>
    </rPh>
    <rPh sb="3" eb="5">
      <t>ケイヒ</t>
    </rPh>
    <phoneticPr fontId="6"/>
  </si>
  <si>
    <t>式</t>
    <rPh sb="0" eb="1">
      <t>シキ</t>
    </rPh>
    <phoneticPr fontId="6"/>
  </si>
  <si>
    <t>旅費・交通費</t>
    <rPh sb="0" eb="2">
      <t>リョヒ</t>
    </rPh>
    <rPh sb="3" eb="6">
      <t>コウツウヒ</t>
    </rPh>
    <phoneticPr fontId="6"/>
  </si>
  <si>
    <t>計</t>
    <rPh sb="0" eb="1">
      <t>ケイ</t>
    </rPh>
    <phoneticPr fontId="5"/>
  </si>
  <si>
    <t>委託費計</t>
    <rPh sb="0" eb="2">
      <t>イタク</t>
    </rPh>
    <rPh sb="2" eb="3">
      <t>ヒ</t>
    </rPh>
    <rPh sb="3" eb="4">
      <t>ケイ</t>
    </rPh>
    <phoneticPr fontId="5"/>
  </si>
  <si>
    <t>消費税相当額</t>
    <rPh sb="0" eb="3">
      <t>ショウヒゼイ</t>
    </rPh>
    <rPh sb="3" eb="5">
      <t>ソウトウ</t>
    </rPh>
    <rPh sb="5" eb="6">
      <t>ガク</t>
    </rPh>
    <phoneticPr fontId="5"/>
  </si>
  <si>
    <t>業務委託費</t>
    <rPh sb="0" eb="2">
      <t>ギョウム</t>
    </rPh>
    <rPh sb="2" eb="4">
      <t>イタク</t>
    </rPh>
    <rPh sb="4" eb="5">
      <t>ヒ</t>
    </rPh>
    <phoneticPr fontId="5"/>
  </si>
  <si>
    <t>費　目</t>
    <phoneticPr fontId="1"/>
  </si>
  <si>
    <t xml:space="preserve"> </t>
  </si>
  <si>
    <t>形 状 寸 法</t>
  </si>
  <si>
    <t>単 価 (円)</t>
  </si>
  <si>
    <t>金 額 (円)</t>
  </si>
  <si>
    <t>処分費(円)</t>
  </si>
  <si>
    <t>備</t>
  </si>
  <si>
    <t>考</t>
  </si>
  <si>
    <t>　</t>
  </si>
  <si>
    <t>式</t>
    <rPh sb="0" eb="1">
      <t>シキ</t>
    </rPh>
    <phoneticPr fontId="5"/>
  </si>
  <si>
    <t>安全費</t>
    <rPh sb="0" eb="2">
      <t>アンゼン</t>
    </rPh>
    <rPh sb="2" eb="3">
      <t>ヒ</t>
    </rPh>
    <phoneticPr fontId="5"/>
  </si>
  <si>
    <t>消耗品費</t>
    <rPh sb="0" eb="2">
      <t>ショウモウ</t>
    </rPh>
    <rPh sb="2" eb="3">
      <t>ヒン</t>
    </rPh>
    <rPh sb="3" eb="4">
      <t>ヒ</t>
    </rPh>
    <phoneticPr fontId="5"/>
  </si>
  <si>
    <t>1ｋ㎡当り</t>
    <rPh sb="3" eb="4">
      <t>アタ</t>
    </rPh>
    <phoneticPr fontId="5"/>
  </si>
  <si>
    <t>基準単価</t>
    <rPh sb="0" eb="2">
      <t>キジュン</t>
    </rPh>
    <rPh sb="2" eb="4">
      <t>タンカ</t>
    </rPh>
    <phoneticPr fontId="5"/>
  </si>
  <si>
    <t>設計形状単価</t>
    <rPh sb="0" eb="2">
      <t>セッケイ</t>
    </rPh>
    <rPh sb="2" eb="4">
      <t>ケイジョウ</t>
    </rPh>
    <rPh sb="4" eb="6">
      <t>タンカ</t>
    </rPh>
    <phoneticPr fontId="5"/>
  </si>
  <si>
    <t>一筆地調査　Ｅ工程</t>
    <rPh sb="0" eb="2">
      <t>イッピツ</t>
    </rPh>
    <rPh sb="2" eb="3">
      <t>チ</t>
    </rPh>
    <rPh sb="3" eb="5">
      <t>チョウサ</t>
    </rPh>
    <rPh sb="7" eb="9">
      <t>コウテイ</t>
    </rPh>
    <phoneticPr fontId="5"/>
  </si>
  <si>
    <t>数値法（1/250～1/5000）</t>
    <rPh sb="0" eb="2">
      <t>スウチ</t>
    </rPh>
    <rPh sb="2" eb="3">
      <t>ホウ</t>
    </rPh>
    <phoneticPr fontId="5"/>
  </si>
  <si>
    <t>地籍細部測量　ＦⅠ工程</t>
    <rPh sb="0" eb="2">
      <t>チセキ</t>
    </rPh>
    <rPh sb="2" eb="4">
      <t>サイブ</t>
    </rPh>
    <rPh sb="4" eb="6">
      <t>ソクリョウ</t>
    </rPh>
    <rPh sb="9" eb="11">
      <t>コウテイ</t>
    </rPh>
    <phoneticPr fontId="5"/>
  </si>
  <si>
    <t>種　　　目</t>
    <phoneticPr fontId="5"/>
  </si>
  <si>
    <t>調査図素案作成、現地調査</t>
    <rPh sb="0" eb="2">
      <t>チョウサ</t>
    </rPh>
    <rPh sb="2" eb="3">
      <t>ズ</t>
    </rPh>
    <rPh sb="3" eb="5">
      <t>ソアン</t>
    </rPh>
    <rPh sb="5" eb="7">
      <t>サクセイ</t>
    </rPh>
    <rPh sb="8" eb="10">
      <t>ゲンチ</t>
    </rPh>
    <rPh sb="10" eb="12">
      <t>チョウサ</t>
    </rPh>
    <phoneticPr fontId="5"/>
  </si>
  <si>
    <t>測量技師</t>
    <rPh sb="0" eb="2">
      <t>ソクリョウ</t>
    </rPh>
    <rPh sb="2" eb="4">
      <t>ギシ</t>
    </rPh>
    <phoneticPr fontId="5"/>
  </si>
  <si>
    <t>測量技師補</t>
    <rPh sb="0" eb="2">
      <t>ソクリョウ</t>
    </rPh>
    <rPh sb="2" eb="4">
      <t>ギシ</t>
    </rPh>
    <rPh sb="4" eb="5">
      <t>ホ</t>
    </rPh>
    <phoneticPr fontId="5"/>
  </si>
  <si>
    <t>測量助手</t>
    <rPh sb="0" eb="2">
      <t>ソクリョウ</t>
    </rPh>
    <rPh sb="2" eb="4">
      <t>ジョシュ</t>
    </rPh>
    <phoneticPr fontId="5"/>
  </si>
  <si>
    <t>人</t>
    <rPh sb="0" eb="1">
      <t>ヒト</t>
    </rPh>
    <phoneticPr fontId="5"/>
  </si>
  <si>
    <t>1 ㎢ 当たり代価表</t>
    <rPh sb="4" eb="5">
      <t>ア</t>
    </rPh>
    <rPh sb="7" eb="9">
      <t>ダイカ</t>
    </rPh>
    <rPh sb="9" eb="10">
      <t>ヒョウ</t>
    </rPh>
    <phoneticPr fontId="5"/>
  </si>
  <si>
    <t>数値法（1/500）</t>
    <rPh sb="0" eb="2">
      <t>スウチ</t>
    </rPh>
    <rPh sb="2" eb="3">
      <t>ホウ</t>
    </rPh>
    <phoneticPr fontId="5"/>
  </si>
  <si>
    <t>測量主任技師</t>
    <rPh sb="0" eb="2">
      <t>ソクリョウ</t>
    </rPh>
    <rPh sb="2" eb="4">
      <t>シュニン</t>
    </rPh>
    <rPh sb="4" eb="6">
      <t>ギシ</t>
    </rPh>
    <phoneticPr fontId="5"/>
  </si>
  <si>
    <t>人</t>
    <rPh sb="0" eb="1">
      <t>ニン</t>
    </rPh>
    <phoneticPr fontId="5"/>
  </si>
  <si>
    <t>材料費</t>
    <rPh sb="0" eb="3">
      <t>ザイリョウヒ</t>
    </rPh>
    <phoneticPr fontId="5"/>
  </si>
  <si>
    <t>機械経費</t>
    <rPh sb="0" eb="2">
      <t>キカイ</t>
    </rPh>
    <rPh sb="2" eb="4">
      <t>ケイヒ</t>
    </rPh>
    <phoneticPr fontId="5"/>
  </si>
  <si>
    <t>精度管理費</t>
    <rPh sb="0" eb="2">
      <t>セイド</t>
    </rPh>
    <rPh sb="2" eb="5">
      <t>カンリヒ</t>
    </rPh>
    <phoneticPr fontId="5"/>
  </si>
  <si>
    <t>式</t>
    <rPh sb="0" eb="1">
      <t>シキ</t>
    </rPh>
    <phoneticPr fontId="5"/>
  </si>
  <si>
    <t>人</t>
    <rPh sb="0" eb="1">
      <t>ヒト</t>
    </rPh>
    <phoneticPr fontId="5"/>
  </si>
  <si>
    <t>第 3 号</t>
    <rPh sb="0" eb="1">
      <t>ダイ</t>
    </rPh>
    <rPh sb="4" eb="5">
      <t>ゴウ</t>
    </rPh>
    <phoneticPr fontId="5"/>
  </si>
  <si>
    <t>材料費</t>
    <rPh sb="0" eb="3">
      <t>ザイリョウヒ</t>
    </rPh>
    <phoneticPr fontId="5"/>
  </si>
  <si>
    <t>1式当たり代価表</t>
    <rPh sb="1" eb="2">
      <t>シキ</t>
    </rPh>
    <rPh sb="2" eb="3">
      <t>ア</t>
    </rPh>
    <rPh sb="5" eb="7">
      <t>ダイカ</t>
    </rPh>
    <rPh sb="7" eb="8">
      <t>ヒョウ</t>
    </rPh>
    <phoneticPr fontId="5"/>
  </si>
  <si>
    <t>プラスチック杭</t>
    <rPh sb="6" eb="7">
      <t>クイ</t>
    </rPh>
    <phoneticPr fontId="5"/>
  </si>
  <si>
    <t>雑品費</t>
    <rPh sb="0" eb="2">
      <t>ザッピン</t>
    </rPh>
    <rPh sb="2" eb="3">
      <t>ヒ</t>
    </rPh>
    <phoneticPr fontId="5"/>
  </si>
  <si>
    <t>4.5×4.5×45 cm</t>
    <phoneticPr fontId="5"/>
  </si>
  <si>
    <t>本</t>
    <rPh sb="0" eb="1">
      <t>ホン</t>
    </rPh>
    <phoneticPr fontId="5"/>
  </si>
  <si>
    <t>第 4 号</t>
    <rPh sb="0" eb="1">
      <t>ダイ</t>
    </rPh>
    <rPh sb="4" eb="5">
      <t>ゴウ</t>
    </rPh>
    <phoneticPr fontId="5"/>
  </si>
  <si>
    <t>機械経費</t>
    <rPh sb="0" eb="2">
      <t>キカイ</t>
    </rPh>
    <rPh sb="2" eb="4">
      <t>ケイヒ</t>
    </rPh>
    <phoneticPr fontId="5"/>
  </si>
  <si>
    <t>トータルステーション</t>
    <phoneticPr fontId="5"/>
  </si>
  <si>
    <t>パーソナルコンピュータ</t>
    <phoneticPr fontId="5"/>
  </si>
  <si>
    <t>雑器具費</t>
    <rPh sb="0" eb="2">
      <t>ザッキ</t>
    </rPh>
    <rPh sb="2" eb="3">
      <t>グ</t>
    </rPh>
    <rPh sb="3" eb="4">
      <t>ヒ</t>
    </rPh>
    <phoneticPr fontId="5"/>
  </si>
  <si>
    <t>2級</t>
    <rPh sb="1" eb="2">
      <t>キュウ</t>
    </rPh>
    <phoneticPr fontId="5"/>
  </si>
  <si>
    <t>式</t>
    <rPh sb="0" eb="1">
      <t>シキ</t>
    </rPh>
    <phoneticPr fontId="5"/>
  </si>
  <si>
    <t>台日</t>
    <rPh sb="0" eb="1">
      <t>ダイ</t>
    </rPh>
    <rPh sb="1" eb="2">
      <t>ヒ</t>
    </rPh>
    <phoneticPr fontId="5"/>
  </si>
  <si>
    <t>台時</t>
    <rPh sb="0" eb="1">
      <t>ダイ</t>
    </rPh>
    <rPh sb="1" eb="2">
      <t>ジ</t>
    </rPh>
    <phoneticPr fontId="5"/>
  </si>
  <si>
    <t>第 5 号</t>
    <rPh sb="0" eb="1">
      <t>ダイ</t>
    </rPh>
    <rPh sb="4" eb="5">
      <t>ゴウ</t>
    </rPh>
    <phoneticPr fontId="5"/>
  </si>
  <si>
    <t>第１号代価表参照</t>
    <rPh sb="0" eb="1">
      <t>ダイ</t>
    </rPh>
    <rPh sb="2" eb="3">
      <t>ゴウ</t>
    </rPh>
    <rPh sb="3" eb="5">
      <t>ダイカ</t>
    </rPh>
    <rPh sb="5" eb="6">
      <t>ヒョウ</t>
    </rPh>
    <rPh sb="6" eb="8">
      <t>サンショウ</t>
    </rPh>
    <phoneticPr fontId="1"/>
  </si>
  <si>
    <t>第６号代価表参照</t>
    <rPh sb="0" eb="1">
      <t>ダイ</t>
    </rPh>
    <rPh sb="2" eb="3">
      <t>ゴウ</t>
    </rPh>
    <rPh sb="3" eb="5">
      <t>ダイカ</t>
    </rPh>
    <rPh sb="5" eb="6">
      <t>ヒョウ</t>
    </rPh>
    <rPh sb="6" eb="8">
      <t>サンショウ</t>
    </rPh>
    <phoneticPr fontId="5"/>
  </si>
  <si>
    <t>第 6 号</t>
    <rPh sb="0" eb="1">
      <t>ダイ</t>
    </rPh>
    <rPh sb="4" eb="5">
      <t>ゴウ</t>
    </rPh>
    <phoneticPr fontId="5"/>
  </si>
  <si>
    <t>一筆地測量　ＦⅡ－１工程</t>
    <rPh sb="0" eb="2">
      <t>イッピツ</t>
    </rPh>
    <rPh sb="2" eb="3">
      <t>チ</t>
    </rPh>
    <rPh sb="3" eb="5">
      <t>ソクリョウ</t>
    </rPh>
    <rPh sb="10" eb="12">
      <t>コウテイ</t>
    </rPh>
    <phoneticPr fontId="5"/>
  </si>
  <si>
    <t>第 7 号</t>
    <rPh sb="0" eb="1">
      <t>ダイ</t>
    </rPh>
    <rPh sb="4" eb="5">
      <t>ゴウ</t>
    </rPh>
    <phoneticPr fontId="5"/>
  </si>
  <si>
    <t>旅費・交通費</t>
    <rPh sb="0" eb="2">
      <t>リョヒ</t>
    </rPh>
    <rPh sb="3" eb="6">
      <t>コウツウヒ</t>
    </rPh>
    <phoneticPr fontId="5"/>
  </si>
  <si>
    <t>地籍図原図作成　ＦⅡ－２工程</t>
    <rPh sb="0" eb="2">
      <t>チセキ</t>
    </rPh>
    <rPh sb="2" eb="3">
      <t>ズ</t>
    </rPh>
    <rPh sb="3" eb="5">
      <t>ゲンズ</t>
    </rPh>
    <rPh sb="5" eb="7">
      <t>サクセイ</t>
    </rPh>
    <rPh sb="12" eb="14">
      <t>コウテイ</t>
    </rPh>
    <phoneticPr fontId="5"/>
  </si>
  <si>
    <t>地籍図原図作成　ＦⅡ－２工程</t>
    <phoneticPr fontId="5"/>
  </si>
  <si>
    <t>材料費</t>
    <rPh sb="0" eb="3">
      <t>ザイリョウヒ</t>
    </rPh>
    <phoneticPr fontId="5"/>
  </si>
  <si>
    <t>式</t>
    <rPh sb="0" eb="1">
      <t>シキ</t>
    </rPh>
    <phoneticPr fontId="5"/>
  </si>
  <si>
    <t>第９号代価表参照</t>
    <rPh sb="0" eb="1">
      <t>ダイ</t>
    </rPh>
    <rPh sb="2" eb="3">
      <t>ゴウ</t>
    </rPh>
    <rPh sb="3" eb="5">
      <t>ダイカ</t>
    </rPh>
    <rPh sb="5" eb="6">
      <t>ヒョウ</t>
    </rPh>
    <rPh sb="6" eb="8">
      <t>サンショウ</t>
    </rPh>
    <phoneticPr fontId="5"/>
  </si>
  <si>
    <t>第 8 号</t>
    <rPh sb="0" eb="1">
      <t>ダイ</t>
    </rPh>
    <rPh sb="4" eb="5">
      <t>ゴウ</t>
    </rPh>
    <phoneticPr fontId="5"/>
  </si>
  <si>
    <t>ポリエステルフィルム</t>
    <phoneticPr fontId="5"/>
  </si>
  <si>
    <t>29.7×42.0 cm</t>
    <phoneticPr fontId="5"/>
  </si>
  <si>
    <t>枚</t>
    <rPh sb="0" eb="1">
      <t>マイ</t>
    </rPh>
    <phoneticPr fontId="5"/>
  </si>
  <si>
    <t>インクジェットプロッタ</t>
    <phoneticPr fontId="5"/>
  </si>
  <si>
    <t>Ａ１版</t>
    <rPh sb="2" eb="3">
      <t>バン</t>
    </rPh>
    <phoneticPr fontId="5"/>
  </si>
  <si>
    <t>第 10 号</t>
    <rPh sb="0" eb="1">
      <t>ダイ</t>
    </rPh>
    <rPh sb="5" eb="6">
      <t>ゴウ</t>
    </rPh>
    <phoneticPr fontId="5"/>
  </si>
  <si>
    <t>地積測定　Ｇ工程</t>
    <rPh sb="0" eb="1">
      <t>チ</t>
    </rPh>
    <rPh sb="1" eb="2">
      <t>セキ</t>
    </rPh>
    <rPh sb="2" eb="4">
      <t>ソクテイ</t>
    </rPh>
    <rPh sb="6" eb="8">
      <t>コウテイ</t>
    </rPh>
    <phoneticPr fontId="5"/>
  </si>
  <si>
    <t>地積測定　Ｇ工程</t>
    <rPh sb="0" eb="2">
      <t>チセキ</t>
    </rPh>
    <rPh sb="2" eb="4">
      <t>ソクテイ</t>
    </rPh>
    <rPh sb="6" eb="8">
      <t>コウテイ</t>
    </rPh>
    <phoneticPr fontId="5"/>
  </si>
  <si>
    <t>精度管理費</t>
    <rPh sb="0" eb="2">
      <t>セイド</t>
    </rPh>
    <rPh sb="2" eb="5">
      <t>カンリヒ</t>
    </rPh>
    <phoneticPr fontId="5"/>
  </si>
  <si>
    <t>第１１号代価表参照</t>
    <rPh sb="0" eb="1">
      <t>ダイ</t>
    </rPh>
    <rPh sb="3" eb="4">
      <t>ゴウ</t>
    </rPh>
    <rPh sb="4" eb="6">
      <t>ダイカ</t>
    </rPh>
    <rPh sb="6" eb="7">
      <t>ヒョウ</t>
    </rPh>
    <rPh sb="7" eb="9">
      <t>サンショウ</t>
    </rPh>
    <phoneticPr fontId="5"/>
  </si>
  <si>
    <t>第１２号代価表参照</t>
    <rPh sb="0" eb="1">
      <t>ダイ</t>
    </rPh>
    <rPh sb="3" eb="4">
      <t>ゴウ</t>
    </rPh>
    <rPh sb="4" eb="6">
      <t>ダイカ</t>
    </rPh>
    <rPh sb="6" eb="7">
      <t>ヒョウ</t>
    </rPh>
    <rPh sb="7" eb="9">
      <t>サンショウ</t>
    </rPh>
    <phoneticPr fontId="5"/>
  </si>
  <si>
    <t>第 11 号</t>
    <rPh sb="0" eb="1">
      <t>ダイ</t>
    </rPh>
    <rPh sb="5" eb="6">
      <t>ゴウ</t>
    </rPh>
    <phoneticPr fontId="5"/>
  </si>
  <si>
    <t>ＣＤ－Ｒ</t>
    <phoneticPr fontId="5"/>
  </si>
  <si>
    <t>ＣＤ－Ｒ　700ＭＢ</t>
    <phoneticPr fontId="5"/>
  </si>
  <si>
    <t>第 12 号</t>
    <rPh sb="0" eb="1">
      <t>ダイ</t>
    </rPh>
    <rPh sb="5" eb="6">
      <t>ゴウ</t>
    </rPh>
    <phoneticPr fontId="5"/>
  </si>
  <si>
    <t>地籍図原図作成</t>
    <rPh sb="0" eb="2">
      <t>チセキ</t>
    </rPh>
    <rPh sb="2" eb="3">
      <t>ズ</t>
    </rPh>
    <rPh sb="3" eb="5">
      <t>ゲンズ</t>
    </rPh>
    <rPh sb="5" eb="7">
      <t>サクセイ</t>
    </rPh>
    <phoneticPr fontId="1"/>
  </si>
  <si>
    <t>ＦⅡ－２工程</t>
    <rPh sb="4" eb="6">
      <t>コウテイ</t>
    </rPh>
    <phoneticPr fontId="1"/>
  </si>
  <si>
    <t>㎢</t>
    <phoneticPr fontId="1"/>
  </si>
  <si>
    <t>地積測定</t>
    <rPh sb="0" eb="2">
      <t>チセキ</t>
    </rPh>
    <rPh sb="2" eb="4">
      <t>ソクテイ</t>
    </rPh>
    <phoneticPr fontId="1"/>
  </si>
  <si>
    <t>Ｇ工程</t>
    <rPh sb="1" eb="3">
      <t>コウテイ</t>
    </rPh>
    <phoneticPr fontId="1"/>
  </si>
  <si>
    <t>地籍図複図作成</t>
    <rPh sb="0" eb="2">
      <t>チセキ</t>
    </rPh>
    <rPh sb="2" eb="3">
      <t>ズ</t>
    </rPh>
    <rPh sb="3" eb="4">
      <t>フク</t>
    </rPh>
    <rPh sb="4" eb="5">
      <t>ズ</t>
    </rPh>
    <rPh sb="5" eb="7">
      <t>サクセイ</t>
    </rPh>
    <phoneticPr fontId="1"/>
  </si>
  <si>
    <t>Ｈ工程</t>
    <rPh sb="1" eb="3">
      <t>コウテイ</t>
    </rPh>
    <phoneticPr fontId="1"/>
  </si>
  <si>
    <t>枚</t>
    <rPh sb="0" eb="1">
      <t>マイ</t>
    </rPh>
    <phoneticPr fontId="1"/>
  </si>
  <si>
    <t>打合せ経費</t>
    <rPh sb="0" eb="2">
      <t>ウチアワ</t>
    </rPh>
    <rPh sb="3" eb="5">
      <t>ケイヒ</t>
    </rPh>
    <phoneticPr fontId="1"/>
  </si>
  <si>
    <t>式</t>
    <rPh sb="0" eb="1">
      <t>シキ</t>
    </rPh>
    <phoneticPr fontId="1"/>
  </si>
  <si>
    <t>直接経費計</t>
    <rPh sb="0" eb="2">
      <t>チョクセツ</t>
    </rPh>
    <rPh sb="2" eb="4">
      <t>ケイヒ</t>
    </rPh>
    <rPh sb="4" eb="5">
      <t>ケイ</t>
    </rPh>
    <phoneticPr fontId="1"/>
  </si>
  <si>
    <t>諸経費</t>
    <rPh sb="0" eb="3">
      <t>ショケイヒ</t>
    </rPh>
    <phoneticPr fontId="1"/>
  </si>
  <si>
    <t>第１０号代価表参照</t>
    <rPh sb="0" eb="1">
      <t>ダイ</t>
    </rPh>
    <rPh sb="3" eb="4">
      <t>ゴウ</t>
    </rPh>
    <rPh sb="4" eb="6">
      <t>ダイカ</t>
    </rPh>
    <rPh sb="6" eb="7">
      <t>ヒョウ</t>
    </rPh>
    <rPh sb="7" eb="9">
      <t>サンショウ</t>
    </rPh>
    <phoneticPr fontId="1"/>
  </si>
  <si>
    <t>第 13 号</t>
    <rPh sb="0" eb="1">
      <t>ダイ</t>
    </rPh>
    <rPh sb="5" eb="6">
      <t>ゴウ</t>
    </rPh>
    <phoneticPr fontId="5"/>
  </si>
  <si>
    <t>地籍図複製（複図作成）　Ｈ工程</t>
    <rPh sb="0" eb="2">
      <t>チセキ</t>
    </rPh>
    <rPh sb="2" eb="3">
      <t>ズ</t>
    </rPh>
    <rPh sb="3" eb="5">
      <t>フクセイ</t>
    </rPh>
    <rPh sb="6" eb="7">
      <t>フク</t>
    </rPh>
    <rPh sb="7" eb="8">
      <t>ズ</t>
    </rPh>
    <rPh sb="8" eb="10">
      <t>サクセイ</t>
    </rPh>
    <rPh sb="13" eb="15">
      <t>コウテイ</t>
    </rPh>
    <phoneticPr fontId="5"/>
  </si>
  <si>
    <t>地籍図複図作成　Ｈ工程</t>
    <rPh sb="0" eb="2">
      <t>チセキ</t>
    </rPh>
    <rPh sb="2" eb="3">
      <t>ズ</t>
    </rPh>
    <rPh sb="3" eb="4">
      <t>フク</t>
    </rPh>
    <rPh sb="4" eb="5">
      <t>ズ</t>
    </rPh>
    <rPh sb="5" eb="7">
      <t>サクセイ</t>
    </rPh>
    <rPh sb="9" eb="11">
      <t>コウテイ</t>
    </rPh>
    <phoneticPr fontId="5"/>
  </si>
  <si>
    <t>消耗品費</t>
    <rPh sb="0" eb="3">
      <t>ショウモウヒン</t>
    </rPh>
    <rPh sb="3" eb="4">
      <t>ヒ</t>
    </rPh>
    <phoneticPr fontId="5"/>
  </si>
  <si>
    <t>第１４号代価表参照</t>
    <rPh sb="0" eb="1">
      <t>ダイ</t>
    </rPh>
    <rPh sb="3" eb="4">
      <t>ゴウ</t>
    </rPh>
    <rPh sb="4" eb="6">
      <t>ダイカ</t>
    </rPh>
    <rPh sb="6" eb="7">
      <t>ヒョウ</t>
    </rPh>
    <rPh sb="7" eb="9">
      <t>サンショウ</t>
    </rPh>
    <phoneticPr fontId="5"/>
  </si>
  <si>
    <t>第１５号代価表参照</t>
    <rPh sb="0" eb="1">
      <t>ダイ</t>
    </rPh>
    <rPh sb="3" eb="4">
      <t>ゴウ</t>
    </rPh>
    <rPh sb="4" eb="6">
      <t>ダイカ</t>
    </rPh>
    <rPh sb="6" eb="7">
      <t>ヒョウ</t>
    </rPh>
    <rPh sb="7" eb="9">
      <t>サンショウ</t>
    </rPh>
    <phoneticPr fontId="5"/>
  </si>
  <si>
    <t>第 14 号</t>
    <rPh sb="0" eb="1">
      <t>ダイ</t>
    </rPh>
    <rPh sb="5" eb="6">
      <t>ゴウ</t>
    </rPh>
    <phoneticPr fontId="5"/>
  </si>
  <si>
    <t>第 15 号</t>
    <rPh sb="0" eb="1">
      <t>ダイ</t>
    </rPh>
    <rPh sb="5" eb="6">
      <t>ゴウ</t>
    </rPh>
    <phoneticPr fontId="5"/>
  </si>
  <si>
    <t>１００枚当たり代価表</t>
    <rPh sb="3" eb="4">
      <t>マイ</t>
    </rPh>
    <rPh sb="4" eb="5">
      <t>ア</t>
    </rPh>
    <rPh sb="7" eb="9">
      <t>ダイカ</t>
    </rPh>
    <rPh sb="9" eb="10">
      <t>ヒョウ</t>
    </rPh>
    <phoneticPr fontId="5"/>
  </si>
  <si>
    <t>29.7×42.0</t>
    <phoneticPr fontId="5"/>
  </si>
  <si>
    <t>Ａ１版</t>
    <rPh sb="2" eb="3">
      <t>バン</t>
    </rPh>
    <phoneticPr fontId="5"/>
  </si>
  <si>
    <t>台日</t>
    <rPh sb="0" eb="1">
      <t>ダイ</t>
    </rPh>
    <rPh sb="1" eb="2">
      <t>ニチ</t>
    </rPh>
    <phoneticPr fontId="5"/>
  </si>
  <si>
    <t>インクジェットプロッタ</t>
    <phoneticPr fontId="5"/>
  </si>
  <si>
    <t>台日</t>
    <rPh sb="0" eb="1">
      <t>ダイ</t>
    </rPh>
    <rPh sb="1" eb="2">
      <t>ニチ</t>
    </rPh>
    <phoneticPr fontId="5"/>
  </si>
  <si>
    <t>第 16 号</t>
    <rPh sb="0" eb="1">
      <t>ダイ</t>
    </rPh>
    <rPh sb="5" eb="6">
      <t>ゴウ</t>
    </rPh>
    <phoneticPr fontId="5"/>
  </si>
  <si>
    <t>第 17 号</t>
    <rPh sb="0" eb="1">
      <t>ダイ</t>
    </rPh>
    <rPh sb="5" eb="6">
      <t>ゴウ</t>
    </rPh>
    <phoneticPr fontId="5"/>
  </si>
  <si>
    <t>交通費</t>
    <rPh sb="0" eb="3">
      <t>コウツウヒ</t>
    </rPh>
    <phoneticPr fontId="5"/>
  </si>
  <si>
    <t>交通費</t>
    <rPh sb="0" eb="3">
      <t>コウツウヒ</t>
    </rPh>
    <phoneticPr fontId="5"/>
  </si>
  <si>
    <t>日</t>
    <rPh sb="0" eb="1">
      <t>ヒ</t>
    </rPh>
    <phoneticPr fontId="5"/>
  </si>
  <si>
    <t>第 18 号</t>
    <rPh sb="0" eb="1">
      <t>ダイ</t>
    </rPh>
    <rPh sb="5" eb="6">
      <t>ゴウ</t>
    </rPh>
    <phoneticPr fontId="5"/>
  </si>
  <si>
    <t>打合せ経費</t>
    <rPh sb="0" eb="2">
      <t>ウチアワ</t>
    </rPh>
    <rPh sb="3" eb="5">
      <t>ケイヒ</t>
    </rPh>
    <phoneticPr fontId="5"/>
  </si>
  <si>
    <t>測量技師</t>
    <rPh sb="0" eb="2">
      <t>ソクリョウ</t>
    </rPh>
    <rPh sb="2" eb="4">
      <t>ギシ</t>
    </rPh>
    <phoneticPr fontId="5"/>
  </si>
  <si>
    <t>測量技師補</t>
    <rPh sb="0" eb="2">
      <t>ソクリョウ</t>
    </rPh>
    <rPh sb="2" eb="4">
      <t>ギシ</t>
    </rPh>
    <rPh sb="4" eb="5">
      <t>ホ</t>
    </rPh>
    <phoneticPr fontId="5"/>
  </si>
  <si>
    <t>人</t>
    <rPh sb="0" eb="1">
      <t>ヒト</t>
    </rPh>
    <phoneticPr fontId="5"/>
  </si>
  <si>
    <t>日</t>
    <rPh sb="0" eb="1">
      <t>ニチ</t>
    </rPh>
    <phoneticPr fontId="5"/>
  </si>
  <si>
    <t>機械損料</t>
    <rPh sb="0" eb="2">
      <t>キカイ</t>
    </rPh>
    <rPh sb="2" eb="4">
      <t>ソンリョウ</t>
    </rPh>
    <phoneticPr fontId="5"/>
  </si>
  <si>
    <t>ガソリン</t>
    <phoneticPr fontId="5"/>
  </si>
  <si>
    <t>ｈ</t>
    <phoneticPr fontId="5"/>
  </si>
  <si>
    <t>日</t>
    <rPh sb="0" eb="1">
      <t>ニチ</t>
    </rPh>
    <phoneticPr fontId="5"/>
  </si>
  <si>
    <t>ℓ</t>
    <phoneticPr fontId="5"/>
  </si>
  <si>
    <t>レギュラー</t>
    <phoneticPr fontId="5"/>
  </si>
  <si>
    <t>1日当たり代価表</t>
    <rPh sb="1" eb="2">
      <t>ニチ</t>
    </rPh>
    <rPh sb="2" eb="3">
      <t>ア</t>
    </rPh>
    <rPh sb="5" eb="7">
      <t>ダイカ</t>
    </rPh>
    <rPh sb="7" eb="8">
      <t>ヒョウ</t>
    </rPh>
    <phoneticPr fontId="5"/>
  </si>
  <si>
    <t>時間×時間当消費率</t>
    <rPh sb="0" eb="2">
      <t>ジカン</t>
    </rPh>
    <rPh sb="3" eb="5">
      <t>ジカン</t>
    </rPh>
    <rPh sb="5" eb="6">
      <t>ア</t>
    </rPh>
    <rPh sb="6" eb="8">
      <t>ショウヒ</t>
    </rPh>
    <rPh sb="8" eb="9">
      <t>リツ</t>
    </rPh>
    <phoneticPr fontId="5"/>
  </si>
  <si>
    <t>第１７号代価表参照</t>
    <rPh sb="0" eb="1">
      <t>ダイ</t>
    </rPh>
    <rPh sb="3" eb="4">
      <t>ゴウ</t>
    </rPh>
    <rPh sb="4" eb="6">
      <t>ダイカ</t>
    </rPh>
    <rPh sb="6" eb="7">
      <t>ヒョウ</t>
    </rPh>
    <rPh sb="7" eb="9">
      <t>サンショウ</t>
    </rPh>
    <phoneticPr fontId="5"/>
  </si>
  <si>
    <t>第１３号代価表参照</t>
    <rPh sb="0" eb="1">
      <t>ダイ</t>
    </rPh>
    <rPh sb="3" eb="4">
      <t>ゴウ</t>
    </rPh>
    <rPh sb="4" eb="6">
      <t>ダイカ</t>
    </rPh>
    <rPh sb="6" eb="7">
      <t>ヒョウ</t>
    </rPh>
    <rPh sb="7" eb="9">
      <t>サンショウ</t>
    </rPh>
    <phoneticPr fontId="1"/>
  </si>
  <si>
    <t>100枚当り</t>
    <rPh sb="3" eb="4">
      <t>マイ</t>
    </rPh>
    <rPh sb="4" eb="5">
      <t>アタ</t>
    </rPh>
    <phoneticPr fontId="5"/>
  </si>
  <si>
    <t>1枚当り</t>
    <rPh sb="1" eb="2">
      <t>マイ</t>
    </rPh>
    <rPh sb="2" eb="3">
      <t>アタ</t>
    </rPh>
    <phoneticPr fontId="5"/>
  </si>
  <si>
    <t>％</t>
    <phoneticPr fontId="1"/>
  </si>
  <si>
    <t>土浦市地籍調査事業</t>
    <rPh sb="3" eb="4">
      <t>チ</t>
    </rPh>
    <rPh sb="4" eb="5">
      <t>セキ</t>
    </rPh>
    <phoneticPr fontId="18"/>
  </si>
  <si>
    <t>地　籍　測　量　作　業　仕　様　書</t>
    <phoneticPr fontId="18"/>
  </si>
  <si>
    <t>（１）</t>
    <phoneticPr fontId="18"/>
  </si>
  <si>
    <t>委託番号</t>
    <phoneticPr fontId="18"/>
  </si>
  <si>
    <t>（２）</t>
    <phoneticPr fontId="18"/>
  </si>
  <si>
    <t>委託件名</t>
    <phoneticPr fontId="18"/>
  </si>
  <si>
    <t>（３）</t>
    <phoneticPr fontId="18"/>
  </si>
  <si>
    <t>委託場所</t>
    <phoneticPr fontId="18"/>
  </si>
  <si>
    <t>（４）</t>
    <phoneticPr fontId="18"/>
  </si>
  <si>
    <t>委託期間</t>
    <phoneticPr fontId="18"/>
  </si>
  <si>
    <t>（５）</t>
    <phoneticPr fontId="18"/>
  </si>
  <si>
    <t>委託内容</t>
    <phoneticPr fontId="18"/>
  </si>
  <si>
    <t>（６）</t>
    <phoneticPr fontId="18"/>
  </si>
  <si>
    <t>部分払い</t>
    <phoneticPr fontId="18"/>
  </si>
  <si>
    <t>なし</t>
    <phoneticPr fontId="18"/>
  </si>
  <si>
    <t>１　目　　的</t>
    <phoneticPr fontId="18"/>
  </si>
  <si>
    <t>国土調査法（昭和２６年６月１日付法律第１８０号）</t>
    <phoneticPr fontId="18"/>
  </si>
  <si>
    <t>国土調査法施行令（昭和２７年３月３１日付政令第５９号）</t>
    <phoneticPr fontId="18"/>
  </si>
  <si>
    <t>地籍調査作業規程準則（昭和３２年１０月２４日付総理府令第７１号）</t>
    <phoneticPr fontId="18"/>
  </si>
  <si>
    <t>地籍調査作業規程準則運用基準（平成１４年３月１４日付国土国第５９０号</t>
    <rPh sb="15" eb="17">
      <t>ヘイセイ</t>
    </rPh>
    <rPh sb="28" eb="29">
      <t>クニ</t>
    </rPh>
    <rPh sb="29" eb="30">
      <t>ダイ</t>
    </rPh>
    <phoneticPr fontId="18"/>
  </si>
  <si>
    <t>（６）</t>
  </si>
  <si>
    <t>調査図素図表示例（昭和３２年１０月２４日経企土第１７９号経済企画庁</t>
    <rPh sb="0" eb="2">
      <t>チョウサ</t>
    </rPh>
    <rPh sb="2" eb="3">
      <t>ズ</t>
    </rPh>
    <rPh sb="3" eb="4">
      <t>ソ</t>
    </rPh>
    <rPh sb="4" eb="5">
      <t>ズ</t>
    </rPh>
    <rPh sb="5" eb="7">
      <t>ヒョウジ</t>
    </rPh>
    <rPh sb="7" eb="8">
      <t>レイ</t>
    </rPh>
    <rPh sb="9" eb="11">
      <t>ショウワ</t>
    </rPh>
    <rPh sb="13" eb="14">
      <t>ネン</t>
    </rPh>
    <rPh sb="16" eb="17">
      <t>ガツ</t>
    </rPh>
    <rPh sb="19" eb="20">
      <t>ニチ</t>
    </rPh>
    <rPh sb="20" eb="22">
      <t>ケイキ</t>
    </rPh>
    <rPh sb="22" eb="23">
      <t>ツチ</t>
    </rPh>
    <rPh sb="23" eb="24">
      <t>ダイ</t>
    </rPh>
    <rPh sb="27" eb="28">
      <t>ゴウ</t>
    </rPh>
    <rPh sb="28" eb="30">
      <t>ケイザイ</t>
    </rPh>
    <rPh sb="30" eb="32">
      <t>キカク</t>
    </rPh>
    <rPh sb="32" eb="33">
      <t>チョウ</t>
    </rPh>
    <phoneticPr fontId="18"/>
  </si>
  <si>
    <t>総合開発局長通達）</t>
    <rPh sb="0" eb="2">
      <t>ソウゴウ</t>
    </rPh>
    <rPh sb="2" eb="4">
      <t>カイハツ</t>
    </rPh>
    <rPh sb="4" eb="5">
      <t>キョク</t>
    </rPh>
    <rPh sb="5" eb="6">
      <t>チョウ</t>
    </rPh>
    <rPh sb="6" eb="8">
      <t>ツウタツ</t>
    </rPh>
    <phoneticPr fontId="18"/>
  </si>
  <si>
    <t>（７）</t>
    <phoneticPr fontId="18"/>
  </si>
  <si>
    <t>（平成２９年度版）</t>
    <rPh sb="1" eb="3">
      <t>ヘイセイ</t>
    </rPh>
    <rPh sb="5" eb="7">
      <t>ネンド</t>
    </rPh>
    <rPh sb="7" eb="8">
      <t>バン</t>
    </rPh>
    <phoneticPr fontId="18"/>
  </si>
  <si>
    <t>２　作 業 緒 元</t>
    <phoneticPr fontId="18"/>
  </si>
  <si>
    <t>作業区域</t>
    <phoneticPr fontId="18"/>
  </si>
  <si>
    <t>別添位置図に示す区域</t>
    <phoneticPr fontId="18"/>
  </si>
  <si>
    <t>面　　積</t>
    <phoneticPr fontId="18"/>
  </si>
  <si>
    <t>筆　　数</t>
    <phoneticPr fontId="18"/>
  </si>
  <si>
    <t>作業の精度区分</t>
    <rPh sb="5" eb="7">
      <t>クブン</t>
    </rPh>
    <phoneticPr fontId="18"/>
  </si>
  <si>
    <t>３　作 業 内 容</t>
    <phoneticPr fontId="18"/>
  </si>
  <si>
    <t>法務局での資料調査（地積測量図のコピ－を含む）（Ｅ工程）</t>
    <rPh sb="5" eb="7">
      <t>シリョウ</t>
    </rPh>
    <rPh sb="25" eb="27">
      <t>コウテイ</t>
    </rPh>
    <phoneticPr fontId="18"/>
  </si>
  <si>
    <t>（２）</t>
  </si>
  <si>
    <t>調査図一覧図及び調査図素図の作成（Ｅ工程）</t>
    <rPh sb="0" eb="2">
      <t>チョウサ</t>
    </rPh>
    <rPh sb="2" eb="3">
      <t>ズ</t>
    </rPh>
    <rPh sb="3" eb="5">
      <t>イチラン</t>
    </rPh>
    <rPh sb="5" eb="6">
      <t>ズ</t>
    </rPh>
    <rPh sb="6" eb="7">
      <t>オヨ</t>
    </rPh>
    <phoneticPr fontId="18"/>
  </si>
  <si>
    <t>（３）</t>
  </si>
  <si>
    <t>（４）</t>
  </si>
  <si>
    <t>地籍細部測量（ＦⅠ工程）</t>
    <phoneticPr fontId="18"/>
  </si>
  <si>
    <t>（５）</t>
  </si>
  <si>
    <t>一筆地測量（ＦⅡ－１工程）</t>
    <rPh sb="0" eb="2">
      <t>イッピツ</t>
    </rPh>
    <rPh sb="2" eb="3">
      <t>チ</t>
    </rPh>
    <rPh sb="3" eb="5">
      <t>ソクリョウ</t>
    </rPh>
    <rPh sb="10" eb="12">
      <t>コウテイ</t>
    </rPh>
    <phoneticPr fontId="18"/>
  </si>
  <si>
    <t>境界杭に境界点番号の貼り付け業務。（ＦⅡ－１工程）</t>
    <rPh sb="0" eb="2">
      <t>キョウカイ</t>
    </rPh>
    <rPh sb="2" eb="3">
      <t>クイ</t>
    </rPh>
    <rPh sb="4" eb="6">
      <t>キョウカイ</t>
    </rPh>
    <phoneticPr fontId="18"/>
  </si>
  <si>
    <t>４　測 量 方 法</t>
    <rPh sb="2" eb="3">
      <t>ソク</t>
    </rPh>
    <rPh sb="4" eb="5">
      <t>リョウ</t>
    </rPh>
    <phoneticPr fontId="18"/>
  </si>
  <si>
    <t>ト－タルステ－ション</t>
    <phoneticPr fontId="18"/>
  </si>
  <si>
    <t>座標系は世界測地系（２０１１）</t>
    <rPh sb="0" eb="2">
      <t>ザヒョウ</t>
    </rPh>
    <rPh sb="2" eb="3">
      <t>ケイ</t>
    </rPh>
    <rPh sb="4" eb="6">
      <t>セカイ</t>
    </rPh>
    <rPh sb="6" eb="8">
      <t>ソクチ</t>
    </rPh>
    <rPh sb="8" eb="9">
      <t>ケイ</t>
    </rPh>
    <phoneticPr fontId="18"/>
  </si>
  <si>
    <t>５　作 業 順 序</t>
    <phoneticPr fontId="18"/>
  </si>
  <si>
    <t>長狭物・一筆地調査編（Ｅ工程）</t>
    <rPh sb="0" eb="1">
      <t>ナガ</t>
    </rPh>
    <rPh sb="1" eb="2">
      <t>セマ</t>
    </rPh>
    <rPh sb="2" eb="3">
      <t>ブツ</t>
    </rPh>
    <rPh sb="4" eb="5">
      <t>イチ</t>
    </rPh>
    <rPh sb="5" eb="6">
      <t>フデ</t>
    </rPh>
    <rPh sb="6" eb="7">
      <t>チ</t>
    </rPh>
    <rPh sb="7" eb="9">
      <t>チョウサ</t>
    </rPh>
    <rPh sb="9" eb="10">
      <t>ヘン</t>
    </rPh>
    <phoneticPr fontId="18"/>
  </si>
  <si>
    <t>①</t>
    <phoneticPr fontId="18"/>
  </si>
  <si>
    <t>こと。</t>
    <phoneticPr fontId="18"/>
  </si>
  <si>
    <t>②</t>
    <phoneticPr fontId="18"/>
  </si>
  <si>
    <t>③</t>
    <phoneticPr fontId="18"/>
  </si>
  <si>
    <t>④</t>
    <phoneticPr fontId="18"/>
  </si>
  <si>
    <t>土地の地番・地目・筆界の調査に臨むこと。</t>
    <rPh sb="9" eb="10">
      <t>フデ</t>
    </rPh>
    <rPh sb="10" eb="11">
      <t>カイ</t>
    </rPh>
    <rPh sb="12" eb="14">
      <t>チョウサ</t>
    </rPh>
    <rPh sb="15" eb="16">
      <t>ノゾ</t>
    </rPh>
    <phoneticPr fontId="18"/>
  </si>
  <si>
    <t>⑤</t>
    <phoneticPr fontId="18"/>
  </si>
  <si>
    <t>すること。</t>
    <phoneticPr fontId="18"/>
  </si>
  <si>
    <t>⑥</t>
    <phoneticPr fontId="18"/>
  </si>
  <si>
    <t>提出をすること。</t>
    <rPh sb="1" eb="2">
      <t>デ</t>
    </rPh>
    <phoneticPr fontId="18"/>
  </si>
  <si>
    <t>測　量　編</t>
    <phoneticPr fontId="18"/>
  </si>
  <si>
    <t>地籍細部図根測量（ＦⅠ工程）</t>
  </si>
  <si>
    <t>イ.選　　点</t>
    <phoneticPr fontId="18"/>
  </si>
  <si>
    <t>ロ.標識の設置</t>
    <phoneticPr fontId="18"/>
  </si>
  <si>
    <t>ハ.観測及び測定</t>
    <phoneticPr fontId="18"/>
  </si>
  <si>
    <t>ニ.座標計算</t>
    <phoneticPr fontId="18"/>
  </si>
  <si>
    <t>ホ.成果の取りまとめ</t>
    <rPh sb="2" eb="4">
      <t>セイカ</t>
    </rPh>
    <phoneticPr fontId="18"/>
  </si>
  <si>
    <t>　Ｄ工程（地籍図根多角測量）を省略したＦⅠ工程を実施する。</t>
    <phoneticPr fontId="18"/>
  </si>
  <si>
    <t>一筆地測量（ＦⅡ－１工程）</t>
    <rPh sb="10" eb="12">
      <t>コウテイ</t>
    </rPh>
    <phoneticPr fontId="18"/>
  </si>
  <si>
    <t>イ.境界点の観測</t>
    <rPh sb="2" eb="4">
      <t>キョウカイ</t>
    </rPh>
    <rPh sb="4" eb="5">
      <t>テン</t>
    </rPh>
    <rPh sb="6" eb="8">
      <t>カンソク</t>
    </rPh>
    <phoneticPr fontId="18"/>
  </si>
  <si>
    <t>ロ.座標計算</t>
    <phoneticPr fontId="18"/>
  </si>
  <si>
    <t>ハ.成果の取りまとめ</t>
    <phoneticPr fontId="18"/>
  </si>
  <si>
    <t>６　作業実施にあたり特に次の事項について留意すること。</t>
    <phoneticPr fontId="18"/>
  </si>
  <si>
    <t>使用すること。</t>
    <phoneticPr fontId="18"/>
  </si>
  <si>
    <t>らない。</t>
    <phoneticPr fontId="18"/>
  </si>
  <si>
    <t>はならない。</t>
    <phoneticPr fontId="18"/>
  </si>
  <si>
    <t>業務上収集した情報を発注者（以下「甲」という。）の許可なく複写及び加工</t>
    <phoneticPr fontId="18"/>
  </si>
  <si>
    <t>を取ってはならない。</t>
    <phoneticPr fontId="18"/>
  </si>
  <si>
    <t>（８）</t>
    <phoneticPr fontId="18"/>
  </si>
  <si>
    <t>（９）</t>
    <phoneticPr fontId="18"/>
  </si>
  <si>
    <t>（10）</t>
    <phoneticPr fontId="18"/>
  </si>
  <si>
    <t>様に下記に留意して作業をしなければならない。</t>
    <phoneticPr fontId="18"/>
  </si>
  <si>
    <t>と。</t>
    <phoneticPr fontId="18"/>
  </si>
  <si>
    <t>経過及び事故による被害の内容について速やかに甲に報告すること。</t>
    <phoneticPr fontId="18"/>
  </si>
  <si>
    <t>７　使 用 資 材 規 格（測　　量）</t>
    <phoneticPr fontId="18"/>
  </si>
  <si>
    <t>コンクリ－ト杭</t>
    <phoneticPr fontId="18"/>
  </si>
  <si>
    <t>10㎝×10㎝×70㎝以上</t>
    <phoneticPr fontId="18"/>
  </si>
  <si>
    <t>プラスチック杭</t>
    <phoneticPr fontId="18"/>
  </si>
  <si>
    <t>4.5㎝×4.5㎝×45㎝以上</t>
    <phoneticPr fontId="18"/>
  </si>
  <si>
    <t>7㎝×7㎝×60㎝以上</t>
    <phoneticPr fontId="18"/>
  </si>
  <si>
    <t>φ50ｍｍ×70ｍｍ以上</t>
    <phoneticPr fontId="18"/>
  </si>
  <si>
    <t>８　成　果　品</t>
    <phoneticPr fontId="18"/>
  </si>
  <si>
    <t>（１）</t>
  </si>
  <si>
    <t>納入期限</t>
  </si>
  <si>
    <t>納入場所</t>
  </si>
  <si>
    <t>土浦市役所 建設部 道路管理課 地籍業務係</t>
    <rPh sb="6" eb="8">
      <t>ケンセツ</t>
    </rPh>
    <rPh sb="8" eb="9">
      <t>ブ</t>
    </rPh>
    <rPh sb="10" eb="12">
      <t>ドウロ</t>
    </rPh>
    <rPh sb="12" eb="14">
      <t>カンリ</t>
    </rPh>
    <rPh sb="16" eb="18">
      <t>チセキ</t>
    </rPh>
    <rPh sb="18" eb="20">
      <t>ギョウム</t>
    </rPh>
    <phoneticPr fontId="18"/>
  </si>
  <si>
    <t>納入成果品</t>
  </si>
  <si>
    <t>一筆地調査</t>
    <rPh sb="0" eb="1">
      <t>イチ</t>
    </rPh>
    <rPh sb="1" eb="2">
      <t>フデ</t>
    </rPh>
    <rPh sb="2" eb="3">
      <t>チ</t>
    </rPh>
    <rPh sb="3" eb="5">
      <t>チョウサ</t>
    </rPh>
    <phoneticPr fontId="18"/>
  </si>
  <si>
    <t>ア．調査図一覧図</t>
    <rPh sb="2" eb="4">
      <t>チョウサ</t>
    </rPh>
    <rPh sb="4" eb="5">
      <t>ズ</t>
    </rPh>
    <rPh sb="5" eb="7">
      <t>イチラン</t>
    </rPh>
    <rPh sb="7" eb="8">
      <t>ズ</t>
    </rPh>
    <phoneticPr fontId="18"/>
  </si>
  <si>
    <t>イ．調査図素図</t>
    <rPh sb="2" eb="4">
      <t>チョウサ</t>
    </rPh>
    <rPh sb="4" eb="5">
      <t>ズ</t>
    </rPh>
    <rPh sb="5" eb="6">
      <t>ソ</t>
    </rPh>
    <rPh sb="6" eb="7">
      <t>ズ</t>
    </rPh>
    <phoneticPr fontId="18"/>
  </si>
  <si>
    <t>地籍細部測量</t>
    <phoneticPr fontId="18"/>
  </si>
  <si>
    <t>ア．測量作業の工程</t>
    <rPh sb="2" eb="4">
      <t>ソクリョウ</t>
    </rPh>
    <rPh sb="4" eb="6">
      <t>サギョウ</t>
    </rPh>
    <rPh sb="7" eb="9">
      <t>コウテイ</t>
    </rPh>
    <phoneticPr fontId="18"/>
  </si>
  <si>
    <t>イ．細部図根点成果簿</t>
    <rPh sb="2" eb="4">
      <t>サイブ</t>
    </rPh>
    <rPh sb="4" eb="7">
      <t>ズコンテン</t>
    </rPh>
    <rPh sb="7" eb="9">
      <t>セイカ</t>
    </rPh>
    <rPh sb="9" eb="10">
      <t>ボ</t>
    </rPh>
    <phoneticPr fontId="18"/>
  </si>
  <si>
    <t>ウ．細部図根点選点図</t>
    <rPh sb="2" eb="4">
      <t>サイブ</t>
    </rPh>
    <rPh sb="4" eb="7">
      <t>ズコンテン</t>
    </rPh>
    <rPh sb="7" eb="9">
      <t>センテン</t>
    </rPh>
    <rPh sb="9" eb="10">
      <t>ズ</t>
    </rPh>
    <phoneticPr fontId="18"/>
  </si>
  <si>
    <t>エ．細部図根点平均図</t>
    <rPh sb="2" eb="4">
      <t>サイブ</t>
    </rPh>
    <rPh sb="4" eb="7">
      <t>ズコンテン</t>
    </rPh>
    <rPh sb="7" eb="9">
      <t>ヘイキン</t>
    </rPh>
    <rPh sb="9" eb="10">
      <t>ズ</t>
    </rPh>
    <phoneticPr fontId="18"/>
  </si>
  <si>
    <t>オ．細部図根測量観測計算諸簿</t>
    <rPh sb="2" eb="4">
      <t>サイブ</t>
    </rPh>
    <rPh sb="4" eb="6">
      <t>ズコン</t>
    </rPh>
    <rPh sb="6" eb="8">
      <t>ソクリョウ</t>
    </rPh>
    <rPh sb="8" eb="10">
      <t>カンソク</t>
    </rPh>
    <rPh sb="10" eb="12">
      <t>ケイサン</t>
    </rPh>
    <rPh sb="12" eb="13">
      <t>ショ</t>
    </rPh>
    <rPh sb="13" eb="14">
      <t>ボ</t>
    </rPh>
    <phoneticPr fontId="18"/>
  </si>
  <si>
    <t>カ．細部図根点網図</t>
    <rPh sb="2" eb="4">
      <t>サイブ</t>
    </rPh>
    <rPh sb="4" eb="6">
      <t>ズコン</t>
    </rPh>
    <rPh sb="6" eb="7">
      <t>テン</t>
    </rPh>
    <rPh sb="7" eb="8">
      <t>モウ</t>
    </rPh>
    <rPh sb="8" eb="9">
      <t>ズ</t>
    </rPh>
    <phoneticPr fontId="18"/>
  </si>
  <si>
    <t>キ．点検測量記録簿および観測手簿</t>
    <rPh sb="2" eb="4">
      <t>テンケン</t>
    </rPh>
    <rPh sb="4" eb="6">
      <t>ソクリョウ</t>
    </rPh>
    <rPh sb="6" eb="9">
      <t>キロクボ</t>
    </rPh>
    <rPh sb="12" eb="14">
      <t>カンソク</t>
    </rPh>
    <rPh sb="14" eb="16">
      <t>シュボ</t>
    </rPh>
    <phoneticPr fontId="18"/>
  </si>
  <si>
    <t>ク．精度管理表（点検測量分含む）</t>
    <rPh sb="2" eb="4">
      <t>セイド</t>
    </rPh>
    <rPh sb="4" eb="6">
      <t>カンリ</t>
    </rPh>
    <rPh sb="6" eb="7">
      <t>ヒョウ</t>
    </rPh>
    <rPh sb="8" eb="10">
      <t>テンケン</t>
    </rPh>
    <rPh sb="10" eb="12">
      <t>ソクリョウ</t>
    </rPh>
    <rPh sb="12" eb="13">
      <t>ブン</t>
    </rPh>
    <rPh sb="13" eb="14">
      <t>フク</t>
    </rPh>
    <phoneticPr fontId="18"/>
  </si>
  <si>
    <t>ケ．基準点標識の設置状況写真</t>
    <rPh sb="2" eb="5">
      <t>キジュンテン</t>
    </rPh>
    <rPh sb="5" eb="7">
      <t>ヒョウシキ</t>
    </rPh>
    <rPh sb="8" eb="10">
      <t>セッチ</t>
    </rPh>
    <rPh sb="10" eb="12">
      <t>ジョウキョウ</t>
    </rPh>
    <rPh sb="12" eb="14">
      <t>シャシン</t>
    </rPh>
    <phoneticPr fontId="18"/>
  </si>
  <si>
    <t>③</t>
  </si>
  <si>
    <t>一筆地測量</t>
    <rPh sb="0" eb="2">
      <t>イッピツ</t>
    </rPh>
    <rPh sb="2" eb="3">
      <t>チ</t>
    </rPh>
    <phoneticPr fontId="18"/>
  </si>
  <si>
    <t>ア．一筆地測量筆界点成果簿</t>
  </si>
  <si>
    <t>イ．一筆地測量観測計算簿</t>
  </si>
  <si>
    <t>ウ．一筆地測量精度管理表</t>
  </si>
  <si>
    <t>エ．点検測量の結果</t>
    <rPh sb="2" eb="4">
      <t>テンケン</t>
    </rPh>
    <rPh sb="4" eb="6">
      <t>ソクリョウ</t>
    </rPh>
    <rPh sb="7" eb="9">
      <t>ケッカ</t>
    </rPh>
    <phoneticPr fontId="18"/>
  </si>
  <si>
    <t>オ．筆界点標識の状況写真</t>
    <rPh sb="2" eb="4">
      <t>ヒッカイ</t>
    </rPh>
    <rPh sb="4" eb="5">
      <t>テン</t>
    </rPh>
    <rPh sb="5" eb="7">
      <t>ヒョウシキ</t>
    </rPh>
    <rPh sb="8" eb="10">
      <t>ジョウキョウ</t>
    </rPh>
    <rPh sb="10" eb="12">
      <t>シャシン</t>
    </rPh>
    <phoneticPr fontId="18"/>
  </si>
  <si>
    <t>９</t>
    <phoneticPr fontId="18"/>
  </si>
  <si>
    <t>の参考文献を熟読すること。</t>
    <phoneticPr fontId="18"/>
  </si>
  <si>
    <t>10</t>
    <phoneticPr fontId="18"/>
  </si>
  <si>
    <t>または再測の義務を負うものとする。</t>
    <phoneticPr fontId="18"/>
  </si>
  <si>
    <t>委託番号</t>
  </si>
  <si>
    <t xml:space="preserve">課長  </t>
  </si>
  <si>
    <t>課長補佐</t>
  </si>
  <si>
    <t>係長</t>
  </si>
  <si>
    <t>審査</t>
  </si>
  <si>
    <t>設計者</t>
  </si>
  <si>
    <t>　委　託　設　計　書</t>
  </si>
  <si>
    <t>　　（　道 路 管 理 課　）</t>
    <rPh sb="4" eb="5">
      <t>ミチ</t>
    </rPh>
    <rPh sb="6" eb="7">
      <t>ロ</t>
    </rPh>
    <rPh sb="8" eb="9">
      <t>カン</t>
    </rPh>
    <rPh sb="10" eb="11">
      <t>リ</t>
    </rPh>
    <rPh sb="12" eb="13">
      <t>カ</t>
    </rPh>
    <phoneticPr fontId="5"/>
  </si>
  <si>
    <t>委託名</t>
  </si>
  <si>
    <t>委託場所</t>
  </si>
  <si>
    <t>委託価格</t>
  </si>
  <si>
    <t>円</t>
  </si>
  <si>
    <t>設 計 金 額</t>
  </si>
  <si>
    <t>消費税相当額</t>
  </si>
  <si>
    <t>請負委託費</t>
  </si>
  <si>
    <t>　</t>
    <phoneticPr fontId="5"/>
  </si>
  <si>
    <t>設 計 大 要</t>
  </si>
  <si>
    <t>委託期間</t>
  </si>
  <si>
    <t>又は期限</t>
  </si>
  <si>
    <t xml:space="preserve"> 所　在</t>
  </si>
  <si>
    <t>請負者</t>
  </si>
  <si>
    <t xml:space="preserve"> 商　号</t>
  </si>
  <si>
    <t>起工年月日</t>
  </si>
  <si>
    <t>　令　和　　　年　　　月　　　日</t>
    <rPh sb="1" eb="2">
      <t>レイ</t>
    </rPh>
    <rPh sb="3" eb="4">
      <t>ワ</t>
    </rPh>
    <phoneticPr fontId="29"/>
  </si>
  <si>
    <t>竣工年月日</t>
  </si>
  <si>
    <t>委託面積</t>
    <rPh sb="0" eb="2">
      <t>イタク</t>
    </rPh>
    <rPh sb="2" eb="4">
      <t>メンセキ</t>
    </rPh>
    <phoneticPr fontId="1"/>
  </si>
  <si>
    <t>傾斜条件　平坦</t>
    <rPh sb="0" eb="2">
      <t>ケイシャ</t>
    </rPh>
    <rPh sb="2" eb="4">
      <t>ジョウケン</t>
    </rPh>
    <rPh sb="5" eb="7">
      <t>ヘイタン</t>
    </rPh>
    <phoneticPr fontId="1"/>
  </si>
  <si>
    <t>縮尺　1/500</t>
    <rPh sb="0" eb="2">
      <t>シュクシャク</t>
    </rPh>
    <phoneticPr fontId="1"/>
  </si>
  <si>
    <t>一筆地調査（Ｅ工程）</t>
    <rPh sb="0" eb="2">
      <t>イッピツ</t>
    </rPh>
    <rPh sb="2" eb="3">
      <t>チ</t>
    </rPh>
    <rPh sb="3" eb="5">
      <t>チョウサ</t>
    </rPh>
    <rPh sb="7" eb="9">
      <t>コウテイ</t>
    </rPh>
    <phoneticPr fontId="1"/>
  </si>
  <si>
    <t>一筆地測量（ＦⅡ－１工程）</t>
    <rPh sb="0" eb="2">
      <t>イッピツ</t>
    </rPh>
    <rPh sb="2" eb="3">
      <t>チ</t>
    </rPh>
    <rPh sb="3" eb="5">
      <t>ソクリョウ</t>
    </rPh>
    <rPh sb="10" eb="12">
      <t>コウテイ</t>
    </rPh>
    <phoneticPr fontId="1"/>
  </si>
  <si>
    <t>地籍図原図作成（ＦⅡ－２工程）</t>
    <rPh sb="0" eb="2">
      <t>チセキ</t>
    </rPh>
    <rPh sb="2" eb="3">
      <t>ズ</t>
    </rPh>
    <rPh sb="3" eb="5">
      <t>ゲンズ</t>
    </rPh>
    <rPh sb="5" eb="7">
      <t>サクセイ</t>
    </rPh>
    <rPh sb="12" eb="14">
      <t>コウテイ</t>
    </rPh>
    <phoneticPr fontId="1"/>
  </si>
  <si>
    <t>地籍図複図作成（Ｈ工程）</t>
    <rPh sb="0" eb="2">
      <t>チセキ</t>
    </rPh>
    <rPh sb="2" eb="3">
      <t>ズ</t>
    </rPh>
    <rPh sb="3" eb="4">
      <t>フク</t>
    </rPh>
    <rPh sb="4" eb="5">
      <t>ズ</t>
    </rPh>
    <rPh sb="5" eb="7">
      <t>サクセイ</t>
    </rPh>
    <rPh sb="9" eb="11">
      <t>コウテイ</t>
    </rPh>
    <phoneticPr fontId="1"/>
  </si>
  <si>
    <t>本市の指示によること。</t>
    <phoneticPr fontId="18"/>
  </si>
  <si>
    <t>　この仕様書に定めのない事項については、次の法令及び規程等を準用するほか、</t>
  </si>
  <si>
    <t>市職員と同行し、長狭物・一筆地の調査。（Ｅ工程）</t>
  </si>
  <si>
    <t>調査図一覧図及び調査図素図は、法務局備え付けの公図を使用して作成し、</t>
    <rPh sb="0" eb="2">
      <t>チョウサ</t>
    </rPh>
    <rPh sb="2" eb="3">
      <t>ズ</t>
    </rPh>
    <rPh sb="3" eb="5">
      <t>イチラン</t>
    </rPh>
    <rPh sb="5" eb="6">
      <t>ズ</t>
    </rPh>
    <rPh sb="6" eb="7">
      <t>オヨ</t>
    </rPh>
    <rPh sb="11" eb="12">
      <t>ソ</t>
    </rPh>
    <rPh sb="12" eb="13">
      <t>ズ</t>
    </rPh>
    <rPh sb="15" eb="16">
      <t>ホウ</t>
    </rPh>
    <rPh sb="26" eb="28">
      <t>シヨウ</t>
    </rPh>
    <rPh sb="30" eb="32">
      <t>サクセイ</t>
    </rPh>
    <phoneticPr fontId="18"/>
  </si>
  <si>
    <t>地籍調査作業規程準則、運用基準及び調査図素図表示例等に基づいて行う</t>
    <rPh sb="0" eb="2">
      <t>チセキ</t>
    </rPh>
    <rPh sb="2" eb="4">
      <t>チョウサ</t>
    </rPh>
    <rPh sb="4" eb="6">
      <t>サギョウ</t>
    </rPh>
    <rPh sb="6" eb="8">
      <t>キテイ</t>
    </rPh>
    <rPh sb="8" eb="10">
      <t>ジュンソク</t>
    </rPh>
    <rPh sb="11" eb="13">
      <t>ウンヨウ</t>
    </rPh>
    <rPh sb="13" eb="15">
      <t>キジュン</t>
    </rPh>
    <rPh sb="15" eb="16">
      <t>オヨ</t>
    </rPh>
    <rPh sb="17" eb="19">
      <t>チョウサ</t>
    </rPh>
    <rPh sb="19" eb="20">
      <t>ズ</t>
    </rPh>
    <rPh sb="20" eb="21">
      <t>ソ</t>
    </rPh>
    <rPh sb="21" eb="22">
      <t>ズ</t>
    </rPh>
    <rPh sb="22" eb="24">
      <t>ヒョウジ</t>
    </rPh>
    <rPh sb="24" eb="25">
      <t>レイ</t>
    </rPh>
    <rPh sb="25" eb="26">
      <t>ナド</t>
    </rPh>
    <rPh sb="27" eb="28">
      <t>モト</t>
    </rPh>
    <rPh sb="31" eb="32">
      <t>オコナ</t>
    </rPh>
    <phoneticPr fontId="18"/>
  </si>
  <si>
    <t>長狭物調査及び一筆地調査は、市の職員に同行のうえ行うものとし、作業日</t>
    <rPh sb="0" eb="1">
      <t>ナガ</t>
    </rPh>
    <rPh sb="1" eb="2">
      <t>セマ</t>
    </rPh>
    <rPh sb="2" eb="3">
      <t>モノ</t>
    </rPh>
    <rPh sb="3" eb="5">
      <t>チョウサ</t>
    </rPh>
    <rPh sb="5" eb="6">
      <t>オヨ</t>
    </rPh>
    <rPh sb="7" eb="9">
      <t>イッピツ</t>
    </rPh>
    <rPh sb="9" eb="10">
      <t>チ</t>
    </rPh>
    <rPh sb="10" eb="12">
      <t>チョウサ</t>
    </rPh>
    <rPh sb="14" eb="15">
      <t>シ</t>
    </rPh>
    <rPh sb="16" eb="18">
      <t>ショクイン</t>
    </rPh>
    <rPh sb="19" eb="21">
      <t>ドウコウ</t>
    </rPh>
    <rPh sb="24" eb="25">
      <t>オコナ</t>
    </rPh>
    <rPh sb="31" eb="33">
      <t>サギョウ</t>
    </rPh>
    <phoneticPr fontId="18"/>
  </si>
  <si>
    <t>程については、監督員の指示に従うこと。</t>
    <rPh sb="9" eb="10">
      <t>イン</t>
    </rPh>
    <rPh sb="11" eb="13">
      <t>シジ</t>
    </rPh>
    <rPh sb="14" eb="15">
      <t>シタガ</t>
    </rPh>
    <phoneticPr fontId="18"/>
  </si>
  <si>
    <t>一筆地調査は、事前に土地登記簿及び地積測量図等をよく確認したうえで、</t>
    <rPh sb="0" eb="1">
      <t>イチ</t>
    </rPh>
    <rPh sb="1" eb="2">
      <t>フデ</t>
    </rPh>
    <rPh sb="2" eb="3">
      <t>チ</t>
    </rPh>
    <rPh sb="3" eb="5">
      <t>チョウサ</t>
    </rPh>
    <rPh sb="7" eb="9">
      <t>ジゼン</t>
    </rPh>
    <rPh sb="10" eb="12">
      <t>トチ</t>
    </rPh>
    <rPh sb="12" eb="15">
      <t>トウキボ</t>
    </rPh>
    <rPh sb="15" eb="16">
      <t>オヨ</t>
    </rPh>
    <rPh sb="17" eb="19">
      <t>チセキ</t>
    </rPh>
    <rPh sb="19" eb="21">
      <t>ソクリョウ</t>
    </rPh>
    <rPh sb="21" eb="22">
      <t>ズ</t>
    </rPh>
    <rPh sb="22" eb="23">
      <t>ナド</t>
    </rPh>
    <rPh sb="26" eb="28">
      <t>カクニン</t>
    </rPh>
    <phoneticPr fontId="18"/>
  </si>
  <si>
    <t>各筆の筆界の確認は、地籍調査における最も重要な作業の一つであり、調査</t>
  </si>
  <si>
    <t>を円滑かつ迅速に実施する為にも、筆界の確認にあたっては特に入念に対処</t>
  </si>
  <si>
    <t>各日程において行われた長狭物及び一筆地調査の結果は、速やかに報告書の</t>
    <rPh sb="0" eb="1">
      <t>カク</t>
    </rPh>
    <rPh sb="1" eb="3">
      <t>ニッテイ</t>
    </rPh>
    <rPh sb="7" eb="8">
      <t>オコナ</t>
    </rPh>
    <rPh sb="11" eb="12">
      <t>ナガ</t>
    </rPh>
    <rPh sb="12" eb="13">
      <t>セマ</t>
    </rPh>
    <rPh sb="14" eb="15">
      <t>オヨ</t>
    </rPh>
    <rPh sb="16" eb="17">
      <t>イチ</t>
    </rPh>
    <rPh sb="17" eb="18">
      <t>フデ</t>
    </rPh>
    <rPh sb="18" eb="19">
      <t>チ</t>
    </rPh>
    <rPh sb="19" eb="21">
      <t>チョウサ</t>
    </rPh>
    <rPh sb="22" eb="24">
      <t>ケッカ</t>
    </rPh>
    <rPh sb="26" eb="27">
      <t>スミ</t>
    </rPh>
    <rPh sb="30" eb="32">
      <t>ホウコク</t>
    </rPh>
    <rPh sb="32" eb="33">
      <t>ショ</t>
    </rPh>
    <phoneticPr fontId="18"/>
  </si>
  <si>
    <t>※ 本工程は、電子基準点に整合の取れた地籍図根点等の使用により、</t>
  </si>
  <si>
    <t>地籍図根点等における標識は、コンクリ－ト杭・プラスチック杭・金属標等を</t>
    <rPh sb="30" eb="32">
      <t>キンゾク</t>
    </rPh>
    <rPh sb="32" eb="33">
      <t>ヒョウ</t>
    </rPh>
    <phoneticPr fontId="18"/>
  </si>
  <si>
    <t>作業実施中、市の担当者からの要求により作業進捗状況に関する資料等の提出</t>
  </si>
  <si>
    <t>を求められた場合は、遅滞なく取り揃えて提出しなければならない。</t>
  </si>
  <si>
    <t>作業従事者名簿は、作業着手前に提出すること。</t>
  </si>
  <si>
    <t>なお、作業途中に異動があった場合には速やかに、その旨を報告しなければな</t>
  </si>
  <si>
    <t>受託者（以下「乙」という。）は、業務上知り得た個人情報を外部に漏らして</t>
  </si>
  <si>
    <t>し、庁外に持ち出してはならない。</t>
  </si>
  <si>
    <t>乙は、業務の実施にあたり、甲が貸与する国土調査法第２４条第３項の規定に</t>
  </si>
  <si>
    <t>基づく身分証明書を携帯し、関係人の請求があった場合には、これを提示する</t>
  </si>
  <si>
    <t>調査の為に他人の土地に立ち入る場合は、あらかじめ当該土地所有者または既</t>
  </si>
  <si>
    <t>住者にその旨を連絡することとし、関係地権者等に不信感を抱かれる様な行動</t>
  </si>
  <si>
    <t>乙は、本業務完了後、速やかに身分証明書を甲に返納すること。</t>
  </si>
  <si>
    <t>業務実施にあたり、乙が第三者に与えた損害は、乙の責任において補償するも</t>
  </si>
  <si>
    <t>のとする。この場合、乙は甲に対し、報告義務を負う。</t>
  </si>
  <si>
    <t>乙は、本業務中交通の妨害となるような行為は勿論、公衆に迷惑を及ぼさない</t>
  </si>
  <si>
    <t>本業務従事者は、常に言動には十分留意し、無益な摩擦や紛争を起こさないこ</t>
  </si>
  <si>
    <t>本業務中、事故が生じた場合は、所要の措置を講ずると共に事故発生の原因・</t>
  </si>
  <si>
    <t>※  簿冊の分合は任意であるが、その表題、分冊の順等は明確でなければならない。</t>
  </si>
  <si>
    <t>　乙は、一連の委託作業に関し滞りのない様、国土調査関係法令集や地籍調査必携等</t>
  </si>
  <si>
    <t>　また、業務実施にあたり、疑義が生じた場合には、甲・乙双方によって協議をする</t>
  </si>
  <si>
    <t>　全作業が完了して成果品納入後であっても、本地区の成果が認証を受けるまでに</t>
  </si>
  <si>
    <t>作業実施機関の責による誤り等が発見された場合は、計画機関の指示により修正、</t>
  </si>
  <si>
    <t>第 19 号</t>
    <rPh sb="0" eb="1">
      <t>ダイ</t>
    </rPh>
    <rPh sb="5" eb="6">
      <t>ゴウ</t>
    </rPh>
    <phoneticPr fontId="5"/>
  </si>
  <si>
    <t>第 20 号</t>
    <rPh sb="0" eb="1">
      <t>ダイ</t>
    </rPh>
    <rPh sb="5" eb="6">
      <t>ゴウ</t>
    </rPh>
    <phoneticPr fontId="5"/>
  </si>
  <si>
    <t>第１８号代価表参照</t>
    <rPh sb="0" eb="1">
      <t>ダイ</t>
    </rPh>
    <rPh sb="3" eb="4">
      <t>ゴウ</t>
    </rPh>
    <rPh sb="4" eb="6">
      <t>ダイカ</t>
    </rPh>
    <rPh sb="6" eb="7">
      <t>ヒョウ</t>
    </rPh>
    <rPh sb="7" eb="9">
      <t>サンショウ</t>
    </rPh>
    <phoneticPr fontId="5"/>
  </si>
  <si>
    <t>第１９号代価表参照</t>
    <rPh sb="0" eb="1">
      <t>ダイ</t>
    </rPh>
    <phoneticPr fontId="1"/>
  </si>
  <si>
    <t>（７）</t>
  </si>
  <si>
    <t>（８）</t>
  </si>
  <si>
    <t>面積計算測定に係る仕様書である。</t>
    <rPh sb="7" eb="8">
      <t>カカワ</t>
    </rPh>
    <phoneticPr fontId="1"/>
  </si>
  <si>
    <t>国土交通省土地・水資源局長通知）</t>
    <rPh sb="0" eb="2">
      <t>コクド</t>
    </rPh>
    <rPh sb="2" eb="5">
      <t>コウツウショウ</t>
    </rPh>
    <rPh sb="5" eb="7">
      <t>トチ</t>
    </rPh>
    <rPh sb="8" eb="11">
      <t>ミズシゲン</t>
    </rPh>
    <rPh sb="11" eb="13">
      <t>キョクチョウ</t>
    </rPh>
    <rPh sb="13" eb="15">
      <t>ツウチ</t>
    </rPh>
    <phoneticPr fontId="18"/>
  </si>
  <si>
    <t>基準点測量作業規程準則（昭和６１年１１月１８日付総理府令第５１号）</t>
    <rPh sb="0" eb="3">
      <t>キジュンテン</t>
    </rPh>
    <rPh sb="3" eb="5">
      <t>ソクリョウ</t>
    </rPh>
    <rPh sb="5" eb="7">
      <t>サギョウ</t>
    </rPh>
    <rPh sb="7" eb="9">
      <t>キテイ</t>
    </rPh>
    <rPh sb="9" eb="11">
      <t>ジュンソク</t>
    </rPh>
    <rPh sb="12" eb="14">
      <t>ショウワ</t>
    </rPh>
    <rPh sb="16" eb="17">
      <t>ネン</t>
    </rPh>
    <rPh sb="19" eb="20">
      <t>ガツ</t>
    </rPh>
    <rPh sb="22" eb="23">
      <t>ニチ</t>
    </rPh>
    <rPh sb="23" eb="24">
      <t>ツ</t>
    </rPh>
    <rPh sb="24" eb="26">
      <t>ソウリ</t>
    </rPh>
    <rPh sb="26" eb="28">
      <t>フレイ</t>
    </rPh>
    <rPh sb="28" eb="29">
      <t>ダイ</t>
    </rPh>
    <rPh sb="31" eb="32">
      <t>ゴウ</t>
    </rPh>
    <phoneticPr fontId="18"/>
  </si>
  <si>
    <t>地籍測量及び地積測定における作業の記録・成果の記載例＜地上法版＞</t>
    <rPh sb="14" eb="16">
      <t>サギョウ</t>
    </rPh>
    <rPh sb="27" eb="29">
      <t>チジョウ</t>
    </rPh>
    <rPh sb="29" eb="30">
      <t>ホウ</t>
    </rPh>
    <rPh sb="30" eb="31">
      <t>バン</t>
    </rPh>
    <phoneticPr fontId="18"/>
  </si>
  <si>
    <t>地籍図の原図作成（ＦⅡ－２工程）</t>
    <rPh sb="0" eb="2">
      <t>チセキ</t>
    </rPh>
    <rPh sb="2" eb="3">
      <t>ズ</t>
    </rPh>
    <rPh sb="4" eb="6">
      <t>ゲンズ</t>
    </rPh>
    <rPh sb="6" eb="8">
      <t>サクセイ</t>
    </rPh>
    <rPh sb="13" eb="15">
      <t>コウテイ</t>
    </rPh>
    <phoneticPr fontId="18"/>
  </si>
  <si>
    <t>地籍図一覧図，地籍図原図，筆界点番号図，筆界点成果簿等の作成</t>
    <rPh sb="0" eb="2">
      <t>チセキ</t>
    </rPh>
    <rPh sb="2" eb="3">
      <t>ズ</t>
    </rPh>
    <rPh sb="3" eb="5">
      <t>イチラン</t>
    </rPh>
    <rPh sb="5" eb="6">
      <t>ズ</t>
    </rPh>
    <rPh sb="7" eb="9">
      <t>チセキ</t>
    </rPh>
    <rPh sb="9" eb="10">
      <t>ズ</t>
    </rPh>
    <rPh sb="10" eb="12">
      <t>ゲンズ</t>
    </rPh>
    <rPh sb="13" eb="14">
      <t>フデ</t>
    </rPh>
    <rPh sb="14" eb="15">
      <t>カイ</t>
    </rPh>
    <rPh sb="15" eb="16">
      <t>テン</t>
    </rPh>
    <rPh sb="16" eb="18">
      <t>バンゴウ</t>
    </rPh>
    <rPh sb="18" eb="19">
      <t>ズ</t>
    </rPh>
    <rPh sb="20" eb="21">
      <t>フデ</t>
    </rPh>
    <rPh sb="21" eb="22">
      <t>カイ</t>
    </rPh>
    <rPh sb="22" eb="23">
      <t>テン</t>
    </rPh>
    <rPh sb="23" eb="25">
      <t>セイカ</t>
    </rPh>
    <rPh sb="25" eb="26">
      <t>ボ</t>
    </rPh>
    <rPh sb="26" eb="27">
      <t>ナド</t>
    </rPh>
    <rPh sb="28" eb="30">
      <t>サクセイ</t>
    </rPh>
    <phoneticPr fontId="18"/>
  </si>
  <si>
    <t>地積の測定（Ｇ工程）及び点検</t>
    <rPh sb="0" eb="2">
      <t>チセキ</t>
    </rPh>
    <rPh sb="3" eb="5">
      <t>ソクテイ</t>
    </rPh>
    <rPh sb="7" eb="9">
      <t>コウテイ</t>
    </rPh>
    <rPh sb="10" eb="11">
      <t>オヨ</t>
    </rPh>
    <rPh sb="12" eb="14">
      <t>テンケン</t>
    </rPh>
    <phoneticPr fontId="18"/>
  </si>
  <si>
    <t>地積測定及び計算</t>
    <rPh sb="0" eb="2">
      <t>チセキ</t>
    </rPh>
    <rPh sb="2" eb="4">
      <t>ソクテイ</t>
    </rPh>
    <rPh sb="4" eb="5">
      <t>オヨ</t>
    </rPh>
    <rPh sb="6" eb="8">
      <t>ケイサン</t>
    </rPh>
    <phoneticPr fontId="18"/>
  </si>
  <si>
    <t>地籍図の複図作成（Ｈ工程）</t>
    <rPh sb="0" eb="2">
      <t>チセキ</t>
    </rPh>
    <rPh sb="2" eb="3">
      <t>ズ</t>
    </rPh>
    <rPh sb="4" eb="5">
      <t>フク</t>
    </rPh>
    <rPh sb="5" eb="6">
      <t>ズ</t>
    </rPh>
    <rPh sb="6" eb="8">
      <t>サクセイ</t>
    </rPh>
    <rPh sb="10" eb="12">
      <t>コウテイ</t>
    </rPh>
    <phoneticPr fontId="18"/>
  </si>
  <si>
    <t>地籍図の複図作成</t>
    <rPh sb="0" eb="2">
      <t>チセキ</t>
    </rPh>
    <rPh sb="2" eb="3">
      <t>ズ</t>
    </rPh>
    <rPh sb="4" eb="5">
      <t>フク</t>
    </rPh>
    <rPh sb="5" eb="6">
      <t>ズ</t>
    </rPh>
    <rPh sb="6" eb="8">
      <t>サクセイ</t>
    </rPh>
    <phoneticPr fontId="18"/>
  </si>
  <si>
    <t>（９）</t>
  </si>
  <si>
    <t>地籍図原図作成</t>
    <rPh sb="0" eb="2">
      <t>チセキ</t>
    </rPh>
    <rPh sb="2" eb="3">
      <t>ズ</t>
    </rPh>
    <rPh sb="3" eb="5">
      <t>ゲンズ</t>
    </rPh>
    <rPh sb="5" eb="7">
      <t>サクセイ</t>
    </rPh>
    <phoneticPr fontId="1"/>
  </si>
  <si>
    <t>地積測定（Ｇ工程）</t>
    <rPh sb="0" eb="2">
      <t>チセキ</t>
    </rPh>
    <rPh sb="2" eb="4">
      <t>ソクテイ</t>
    </rPh>
    <rPh sb="6" eb="8">
      <t>コウテイ</t>
    </rPh>
    <phoneticPr fontId="1"/>
  </si>
  <si>
    <t>地籍図原図作成（ＦⅡ－２工程）</t>
    <rPh sb="0" eb="2">
      <t>チセキ</t>
    </rPh>
    <rPh sb="2" eb="3">
      <t>ズ</t>
    </rPh>
    <rPh sb="3" eb="5">
      <t>ゲンズ</t>
    </rPh>
    <rPh sb="5" eb="7">
      <t>サクセイ</t>
    </rPh>
    <rPh sb="12" eb="14">
      <t>コウテイ</t>
    </rPh>
    <phoneticPr fontId="1"/>
  </si>
  <si>
    <t>地籍図複図作成</t>
    <rPh sb="0" eb="2">
      <t>チセキ</t>
    </rPh>
    <rPh sb="2" eb="3">
      <t>ズ</t>
    </rPh>
    <rPh sb="3" eb="4">
      <t>フク</t>
    </rPh>
    <rPh sb="4" eb="5">
      <t>ズ</t>
    </rPh>
    <rPh sb="5" eb="7">
      <t>サクセイ</t>
    </rPh>
    <phoneticPr fontId="1"/>
  </si>
  <si>
    <t>地籍図複図作成（Ｈ工程）</t>
    <rPh sb="0" eb="2">
      <t>チセキ</t>
    </rPh>
    <rPh sb="2" eb="3">
      <t>ズ</t>
    </rPh>
    <rPh sb="3" eb="4">
      <t>フク</t>
    </rPh>
    <rPh sb="4" eb="5">
      <t>ズ</t>
    </rPh>
    <rPh sb="5" eb="7">
      <t>サクセイ</t>
    </rPh>
    <rPh sb="9" eb="11">
      <t>コウテイ</t>
    </rPh>
    <phoneticPr fontId="1"/>
  </si>
  <si>
    <t>　　 作業は次に挙げる順序で行うものとする。</t>
    <phoneticPr fontId="18"/>
  </si>
  <si>
    <t>長狭物の調査にあたっては、事前に各管理者から立会い査定図等の資料を収</t>
    <phoneticPr fontId="1"/>
  </si>
  <si>
    <t>集したうえで調査を行うこと。</t>
    <rPh sb="0" eb="1">
      <t>シュウ</t>
    </rPh>
    <rPh sb="6" eb="8">
      <t>チョウサ</t>
    </rPh>
    <rPh sb="9" eb="10">
      <t>オコナ</t>
    </rPh>
    <phoneticPr fontId="18"/>
  </si>
  <si>
    <t>ポリエステルフィルム</t>
    <phoneticPr fontId="1"/>
  </si>
  <si>
    <t>♯３００以上　Ａ－３版　２９７×４２０ ｍｍ</t>
    <rPh sb="4" eb="6">
      <t>イジョウ</t>
    </rPh>
    <rPh sb="10" eb="11">
      <t>バン</t>
    </rPh>
    <phoneticPr fontId="1"/>
  </si>
  <si>
    <t>④</t>
    <phoneticPr fontId="1"/>
  </si>
  <si>
    <t>ア．地籍図一覧図</t>
    <rPh sb="2" eb="4">
      <t>チセキ</t>
    </rPh>
    <rPh sb="4" eb="5">
      <t>ズ</t>
    </rPh>
    <rPh sb="5" eb="7">
      <t>イチラン</t>
    </rPh>
    <rPh sb="7" eb="8">
      <t>ズ</t>
    </rPh>
    <phoneticPr fontId="18"/>
  </si>
  <si>
    <t>イ．地籍図原図</t>
    <rPh sb="2" eb="4">
      <t>チセキ</t>
    </rPh>
    <rPh sb="4" eb="5">
      <t>ズ</t>
    </rPh>
    <rPh sb="5" eb="7">
      <t>ゲンズ</t>
    </rPh>
    <phoneticPr fontId="18"/>
  </si>
  <si>
    <t>ウ．筆界点番号図</t>
    <rPh sb="2" eb="3">
      <t>フデ</t>
    </rPh>
    <rPh sb="3" eb="4">
      <t>カイ</t>
    </rPh>
    <rPh sb="4" eb="5">
      <t>テン</t>
    </rPh>
    <rPh sb="5" eb="6">
      <t>バン</t>
    </rPh>
    <rPh sb="6" eb="7">
      <t>ゴウ</t>
    </rPh>
    <rPh sb="7" eb="8">
      <t>ズ</t>
    </rPh>
    <phoneticPr fontId="18"/>
  </si>
  <si>
    <t>⑤</t>
    <phoneticPr fontId="1"/>
  </si>
  <si>
    <t>地積測定</t>
    <rPh sb="0" eb="2">
      <t>チセキ</t>
    </rPh>
    <rPh sb="2" eb="4">
      <t>ソクテイ</t>
    </rPh>
    <phoneticPr fontId="1"/>
  </si>
  <si>
    <t>ア．一筆ごとの面積計算書</t>
    <rPh sb="2" eb="3">
      <t>イツ</t>
    </rPh>
    <rPh sb="3" eb="4">
      <t>フデ</t>
    </rPh>
    <rPh sb="7" eb="9">
      <t>メンセキ</t>
    </rPh>
    <rPh sb="9" eb="11">
      <t>ケイサン</t>
    </rPh>
    <rPh sb="11" eb="12">
      <t>ショ</t>
    </rPh>
    <phoneticPr fontId="18"/>
  </si>
  <si>
    <t>イ．地積測定成果簿</t>
    <rPh sb="2" eb="4">
      <t>チセキ</t>
    </rPh>
    <rPh sb="4" eb="6">
      <t>ソクテイ</t>
    </rPh>
    <rPh sb="6" eb="8">
      <t>セイカ</t>
    </rPh>
    <rPh sb="8" eb="9">
      <t>ボ</t>
    </rPh>
    <phoneticPr fontId="18"/>
  </si>
  <si>
    <t>⑥</t>
    <phoneticPr fontId="1"/>
  </si>
  <si>
    <t>ア．地籍図複図</t>
    <rPh sb="2" eb="4">
      <t>チセキ</t>
    </rPh>
    <rPh sb="4" eb="5">
      <t>ズ</t>
    </rPh>
    <rPh sb="5" eb="6">
      <t>フク</t>
    </rPh>
    <rPh sb="6" eb="7">
      <t>ズ</t>
    </rPh>
    <phoneticPr fontId="1"/>
  </si>
  <si>
    <t>その他、特に監督員が指示するもの。</t>
    <rPh sb="2" eb="3">
      <t>タ</t>
    </rPh>
    <rPh sb="4" eb="5">
      <t>トク</t>
    </rPh>
    <rPh sb="6" eb="9">
      <t>カントクイン</t>
    </rPh>
    <rPh sb="10" eb="12">
      <t>シジ</t>
    </rPh>
    <phoneticPr fontId="18"/>
  </si>
  <si>
    <t>金　属　鋲</t>
    <rPh sb="4" eb="5">
      <t>ビョウ</t>
    </rPh>
    <phoneticPr fontId="18"/>
  </si>
  <si>
    <t>地籍細部測量（ＦⅠ工程）</t>
    <rPh sb="0" eb="2">
      <t>チセキ</t>
    </rPh>
    <rPh sb="2" eb="4">
      <t>サイブ</t>
    </rPh>
    <rPh sb="4" eb="6">
      <t>ソクリョウ</t>
    </rPh>
    <rPh sb="9" eb="11">
      <t>コウテイ</t>
    </rPh>
    <phoneticPr fontId="1"/>
  </si>
  <si>
    <t>α</t>
    <phoneticPr fontId="5"/>
  </si>
  <si>
    <t>δ</t>
    <phoneticPr fontId="5"/>
  </si>
  <si>
    <t>ε</t>
    <phoneticPr fontId="5"/>
  </si>
  <si>
    <t>第３号代価表参照</t>
    <rPh sb="0" eb="1">
      <t>ダイ</t>
    </rPh>
    <rPh sb="2" eb="3">
      <t>ゴウ</t>
    </rPh>
    <rPh sb="3" eb="5">
      <t>ダイカ</t>
    </rPh>
    <rPh sb="5" eb="6">
      <t>ヒョウ</t>
    </rPh>
    <rPh sb="6" eb="8">
      <t>サンショウ</t>
    </rPh>
    <phoneticPr fontId="5"/>
  </si>
  <si>
    <t>第５号代価表参照</t>
    <phoneticPr fontId="1"/>
  </si>
  <si>
    <t>Ｙ</t>
    <phoneticPr fontId="5"/>
  </si>
  <si>
    <t>↓ここを変える</t>
    <rPh sb="4" eb="5">
      <t>カ</t>
    </rPh>
    <phoneticPr fontId="5"/>
  </si>
  <si>
    <t>β(F1 D省略)</t>
    <rPh sb="6" eb="8">
      <t>ショウリャク</t>
    </rPh>
    <phoneticPr fontId="5"/>
  </si>
  <si>
    <t>β(F2-1)</t>
    <phoneticPr fontId="5"/>
  </si>
  <si>
    <t>γ(F1 D省略)</t>
    <rPh sb="6" eb="8">
      <t>ショウリャク</t>
    </rPh>
    <phoneticPr fontId="5"/>
  </si>
  <si>
    <t>γ(F2-1,G)</t>
    <phoneticPr fontId="5"/>
  </si>
  <si>
    <t>γ(E,H)</t>
    <phoneticPr fontId="5"/>
  </si>
  <si>
    <t>β(F1,F2-1)</t>
    <phoneticPr fontId="5"/>
  </si>
  <si>
    <t>土浦市烏山三丁目地内外</t>
    <rPh sb="0" eb="3">
      <t>ツチウラシ</t>
    </rPh>
    <rPh sb="3" eb="5">
      <t>カラスヤマ</t>
    </rPh>
    <rPh sb="5" eb="6">
      <t>ミ</t>
    </rPh>
    <rPh sb="6" eb="8">
      <t>チョウメ</t>
    </rPh>
    <rPh sb="8" eb="9">
      <t>チ</t>
    </rPh>
    <rPh sb="9" eb="10">
      <t>ナイ</t>
    </rPh>
    <rPh sb="10" eb="11">
      <t>ガイ</t>
    </rPh>
    <phoneticPr fontId="29"/>
  </si>
  <si>
    <t>烏山【Ⅱ】地区</t>
    <rPh sb="0" eb="2">
      <t>カラスヤマ</t>
    </rPh>
    <rPh sb="5" eb="7">
      <t>チク</t>
    </rPh>
    <phoneticPr fontId="1"/>
  </si>
  <si>
    <t>視通条件　市Ⅰ</t>
    <rPh sb="0" eb="2">
      <t>シツウ</t>
    </rPh>
    <rPh sb="2" eb="4">
      <t>ジョウケン</t>
    </rPh>
    <rPh sb="5" eb="6">
      <t>シ</t>
    </rPh>
    <phoneticPr fontId="1"/>
  </si>
  <si>
    <t>（Ｄ工程省略）</t>
    <rPh sb="2" eb="4">
      <t>コウテイ</t>
    </rPh>
    <rPh sb="4" eb="6">
      <t>ショウリャク</t>
    </rPh>
    <phoneticPr fontId="5"/>
  </si>
  <si>
    <t>精度　甲３</t>
    <rPh sb="0" eb="2">
      <t>セイド</t>
    </rPh>
    <rPh sb="3" eb="4">
      <t>コウ</t>
    </rPh>
    <phoneticPr fontId="1"/>
  </si>
  <si>
    <t>第 1 号</t>
    <rPh sb="0" eb="1">
      <t>ダイ</t>
    </rPh>
    <rPh sb="4" eb="5">
      <t>ゴウ</t>
    </rPh>
    <phoneticPr fontId="5"/>
  </si>
  <si>
    <t>第 2 号</t>
    <rPh sb="0" eb="1">
      <t>ダイ</t>
    </rPh>
    <rPh sb="4" eb="5">
      <t>ゴウ</t>
    </rPh>
    <phoneticPr fontId="5"/>
  </si>
  <si>
    <t>第４号代価表参照</t>
    <rPh sb="0" eb="1">
      <t>ダイ</t>
    </rPh>
    <rPh sb="2" eb="3">
      <t>ゴウ</t>
    </rPh>
    <rPh sb="3" eb="5">
      <t>ダイカ</t>
    </rPh>
    <rPh sb="5" eb="6">
      <t>ヒョウ</t>
    </rPh>
    <rPh sb="6" eb="8">
      <t>サンショウ</t>
    </rPh>
    <phoneticPr fontId="5"/>
  </si>
  <si>
    <t>第８号代価表参照</t>
    <rPh sb="0" eb="1">
      <t>ダイ</t>
    </rPh>
    <rPh sb="2" eb="3">
      <t>ゴウ</t>
    </rPh>
    <rPh sb="3" eb="5">
      <t>ダイカ</t>
    </rPh>
    <rPh sb="5" eb="6">
      <t>ヒョウ</t>
    </rPh>
    <rPh sb="6" eb="8">
      <t>サンショウ</t>
    </rPh>
    <phoneticPr fontId="5"/>
  </si>
  <si>
    <t>第 9 号</t>
    <rPh sb="0" eb="1">
      <t>ダイ</t>
    </rPh>
    <rPh sb="4" eb="5">
      <t>ゴウ</t>
    </rPh>
    <phoneticPr fontId="5"/>
  </si>
  <si>
    <t>第１７号代価表参照</t>
    <rPh sb="0" eb="1">
      <t>ダイ</t>
    </rPh>
    <rPh sb="4" eb="5">
      <t>ダイ</t>
    </rPh>
    <phoneticPr fontId="5"/>
  </si>
  <si>
    <t>測量主任技師</t>
    <rPh sb="0" eb="2">
      <t>ソクリョウ</t>
    </rPh>
    <rPh sb="2" eb="4">
      <t>シュニン</t>
    </rPh>
    <rPh sb="4" eb="6">
      <t>ギシ</t>
    </rPh>
    <phoneticPr fontId="5"/>
  </si>
  <si>
    <t>人</t>
    <rPh sb="0" eb="1">
      <t>ヒト</t>
    </rPh>
    <phoneticPr fontId="5"/>
  </si>
  <si>
    <t>第２号代価表参照</t>
    <phoneticPr fontId="1"/>
  </si>
  <si>
    <t>第１６号代価表参照</t>
    <rPh sb="0" eb="1">
      <t>ダイ</t>
    </rPh>
    <phoneticPr fontId="1"/>
  </si>
  <si>
    <t>第７号代価表参照</t>
    <rPh sb="0" eb="1">
      <t>ダイ</t>
    </rPh>
    <rPh sb="2" eb="3">
      <t>ゴウ</t>
    </rPh>
    <rPh sb="3" eb="5">
      <t>ダイカ</t>
    </rPh>
    <rPh sb="5" eb="6">
      <t>ヒョウ</t>
    </rPh>
    <rPh sb="6" eb="8">
      <t>サンショウ</t>
    </rPh>
    <phoneticPr fontId="1"/>
  </si>
  <si>
    <t>第２０号代価表参照</t>
    <rPh sb="0" eb="1">
      <t>ダイ</t>
    </rPh>
    <rPh sb="3" eb="4">
      <t>ゴウ</t>
    </rPh>
    <rPh sb="4" eb="6">
      <t>ダイカ</t>
    </rPh>
    <rPh sb="6" eb="7">
      <t>ヒョウ</t>
    </rPh>
    <rPh sb="7" eb="9">
      <t>サンショウ</t>
    </rPh>
    <phoneticPr fontId="1"/>
  </si>
  <si>
    <t>烏山【Ⅲ】地区</t>
    <rPh sb="0" eb="2">
      <t>カラスヤマ</t>
    </rPh>
    <rPh sb="5" eb="7">
      <t>チク</t>
    </rPh>
    <phoneticPr fontId="1"/>
  </si>
  <si>
    <t>烏山【Ⅲ】</t>
    <rPh sb="0" eb="2">
      <t>カラスヤマ</t>
    </rPh>
    <phoneticPr fontId="5"/>
  </si>
  <si>
    <t>烏山【Ⅱ】</t>
    <rPh sb="0" eb="2">
      <t>カラスヤマ</t>
    </rPh>
    <phoneticPr fontId="1"/>
  </si>
  <si>
    <t>烏山【Ⅲ】【Ⅱ】地区　地籍調査事業測量業務委託</t>
    <rPh sb="0" eb="2">
      <t>カラスヤマ</t>
    </rPh>
    <rPh sb="8" eb="10">
      <t>チク</t>
    </rPh>
    <rPh sb="15" eb="17">
      <t>ジギョウ</t>
    </rPh>
    <rPh sb="17" eb="19">
      <t>ソクリョウ</t>
    </rPh>
    <phoneticPr fontId="1"/>
  </si>
  <si>
    <t>契約の翌日から</t>
    <phoneticPr fontId="1"/>
  </si>
  <si>
    <t>令和７年度</t>
    <phoneticPr fontId="1"/>
  </si>
  <si>
    <t>測量補助員</t>
  </si>
  <si>
    <t>測量補助員</t>
    <phoneticPr fontId="5"/>
  </si>
  <si>
    <t>条件係数計（F2-1、G）</t>
    <phoneticPr fontId="5"/>
  </si>
  <si>
    <t>条件係数計（F2-1）</t>
    <phoneticPr fontId="5"/>
  </si>
  <si>
    <t>条件係数計（F1 D省略）</t>
    <phoneticPr fontId="5"/>
  </si>
  <si>
    <t>条件係数計（F1 D省略、E）</t>
    <phoneticPr fontId="5"/>
  </si>
  <si>
    <t>条件係数計（H）</t>
    <phoneticPr fontId="5"/>
  </si>
  <si>
    <t>482筆（調査後）</t>
    <rPh sb="3" eb="4">
      <t>フデ</t>
    </rPh>
    <rPh sb="5" eb="7">
      <t>チョウサ</t>
    </rPh>
    <rPh sb="7" eb="8">
      <t>ゴ</t>
    </rPh>
    <phoneticPr fontId="1"/>
  </si>
  <si>
    <t>地籍国委第１号</t>
    <rPh sb="0" eb="2">
      <t>チセキ</t>
    </rPh>
    <rPh sb="2" eb="3">
      <t>コク</t>
    </rPh>
    <rPh sb="3" eb="4">
      <t>イ</t>
    </rPh>
    <rPh sb="4" eb="5">
      <t>ダイ</t>
    </rPh>
    <rPh sb="6" eb="7">
      <t>ゴウ</t>
    </rPh>
    <phoneticPr fontId="29"/>
  </si>
  <si>
    <t>約750筆（調査前）</t>
    <rPh sb="0" eb="1">
      <t>ヤク</t>
    </rPh>
    <rPh sb="4" eb="5">
      <t>フデ</t>
    </rPh>
    <rPh sb="6" eb="8">
      <t>チョウサ</t>
    </rPh>
    <rPh sb="8" eb="9">
      <t>マエ</t>
    </rPh>
    <phoneticPr fontId="1"/>
  </si>
  <si>
    <t>令和８年３月１９日まで</t>
    <rPh sb="0" eb="2">
      <t>レイワ</t>
    </rPh>
    <rPh sb="3" eb="4">
      <t>ネン</t>
    </rPh>
    <rPh sb="5" eb="6">
      <t>ガツ</t>
    </rPh>
    <rPh sb="8" eb="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</si>
</sst>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5" formatCode="&quot;¥&quot;#,##0;&quot;¥&quot;\-#,##0"/>
    <numFmt numFmtId="43" formatCode="_ * #,##0.00_ ;_ * \-#,##0.00_ ;_ * &quot;-&quot;??_ ;_ @_ "/>
    <numFmt numFmtId="176" formatCode="#,###"/>
    <numFmt numFmtId="177" formatCode="\(#,##0\)"/>
    <numFmt numFmtId="178" formatCode="#,##0.00_ "/>
    <numFmt numFmtId="179" formatCode="#,##0.00_);[Red]\(#,##0.00\)"/>
    <numFmt numFmtId="180" formatCode="#,###.00"/>
    <numFmt numFmtId="181" formatCode="#,###.0"/>
    <numFmt numFmtId="182" formatCode="#,##0.000;\(#,##0.0\);&quot;&quot;"/>
    <numFmt numFmtId="183" formatCode="&quot;(&quot;#,##0.00&quot;)&quot;"/>
    <numFmt numFmtId="184" formatCode="&quot;(&quot;#,###&quot;)&quot;"/>
    <numFmt numFmtId="185" formatCode="#,##0.00;\(#,##0\);&quot;&quot;"/>
    <numFmt numFmtId="186" formatCode="&quot;No.&quot;0"/>
    <numFmt numFmtId="187" formatCode="#,##0\ "/>
    <numFmt numFmtId="188" formatCode="#,##0_ "/>
    <numFmt numFmtId="189" formatCode="_ * #,##0_ ;_ * \-#,##0_ "/>
    <numFmt numFmtId="190" formatCode="#,##0;\(#,##0\);&quot;&quot;"/>
    <numFmt numFmtId="191" formatCode="0.0"/>
    <numFmt numFmtId="193" formatCode="0.00_);[Red]\(0.00\)"/>
    <numFmt numFmtId="194" formatCode="\(&quot;¥&quot;#,##0\);\(&quot;¥&quot;\-#,##0\)"/>
    <numFmt numFmtId="195" formatCode="&quot;¥&quot;#,##0\ ;&quot;¥&quot;\-#,##0\ "/>
    <numFmt numFmtId="196" formatCode="&quot;Ｌ＝&quot;#,##0.00&quot;Km&quot;"/>
    <numFmt numFmtId="197" formatCode="0&quot;箇所&quot;"/>
    <numFmt numFmtId="198" formatCode="&quot;1.&quot;General"/>
    <numFmt numFmtId="199" formatCode="#,###&quot;ｍ2&quot;"/>
    <numFmt numFmtId="200" formatCode="0.00&quot;㎢&quot;"/>
  </numFmts>
  <fonts count="37">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2"/>
      <name val="ＭＳ 明朝"/>
      <family val="1"/>
      <charset val="128"/>
    </font>
    <font>
      <sz val="12"/>
      <name val="ＭＳ 明朝"/>
      <family val="1"/>
      <charset val="128"/>
    </font>
    <font>
      <sz val="6"/>
      <name val="ＭＳ Ｐ明朝"/>
      <family val="1"/>
      <charset val="128"/>
    </font>
    <font>
      <b/>
      <sz val="11"/>
      <color indexed="8"/>
      <name val="ＭＳ 明朝"/>
      <family val="1"/>
      <charset val="128"/>
    </font>
    <font>
      <sz val="12"/>
      <color indexed="10"/>
      <name val="ＭＳ 明朝"/>
      <family val="1"/>
      <charset val="128"/>
    </font>
    <font>
      <sz val="12"/>
      <color theme="1"/>
      <name val="游ゴシック"/>
      <family val="2"/>
      <charset val="128"/>
      <scheme val="minor"/>
    </font>
    <font>
      <b/>
      <sz val="18"/>
      <name val="ＭＳ 明朝"/>
      <family val="1"/>
      <charset val="128"/>
    </font>
    <font>
      <sz val="11"/>
      <name val="ＭＳ 明朝"/>
      <family val="1"/>
      <charset val="128"/>
    </font>
    <font>
      <b/>
      <sz val="12"/>
      <color indexed="10"/>
      <name val="ＭＳ 明朝"/>
      <family val="1"/>
      <charset val="128"/>
    </font>
    <font>
      <sz val="9"/>
      <color indexed="81"/>
      <name val="ＭＳ Ｐゴシック"/>
      <family val="3"/>
      <charset val="128"/>
    </font>
    <font>
      <b/>
      <sz val="14"/>
      <name val="ＭＳ 明朝"/>
      <family val="1"/>
      <charset val="128"/>
    </font>
    <font>
      <sz val="12"/>
      <color theme="1"/>
      <name val="ＭＳ 明朝"/>
      <family val="1"/>
      <charset val="128"/>
    </font>
    <font>
      <sz val="11"/>
      <color theme="1"/>
      <name val="ＭＳ 明朝"/>
      <family val="1"/>
      <charset val="128"/>
    </font>
    <font>
      <b/>
      <sz val="9"/>
      <color indexed="81"/>
      <name val="MS P ゴシック"/>
      <family val="3"/>
      <charset val="128"/>
    </font>
    <font>
      <sz val="16"/>
      <name val="ＭＳ 明朝"/>
      <family val="1"/>
      <charset val="128"/>
    </font>
    <font>
      <sz val="6"/>
      <name val="ＭＳ 明朝"/>
      <family val="1"/>
      <charset val="128"/>
    </font>
    <font>
      <sz val="12"/>
      <color rgb="FFFF00FF"/>
      <name val="ＭＳ 明朝"/>
      <family val="1"/>
      <charset val="128"/>
    </font>
    <font>
      <sz val="12"/>
      <color rgb="FFFF00FF"/>
      <name val="ＭＳ Ｐ明朝"/>
      <family val="1"/>
      <charset val="128"/>
    </font>
    <font>
      <sz val="11"/>
      <color theme="1"/>
      <name val="游ゴシック"/>
      <family val="3"/>
      <charset val="128"/>
      <scheme val="minor"/>
    </font>
    <font>
      <sz val="12"/>
      <color rgb="FF000000"/>
      <name val="ＭＳ 明朝"/>
      <family val="1"/>
      <charset val="128"/>
    </font>
    <font>
      <sz val="26"/>
      <color rgb="FF000000"/>
      <name val="ＭＳ ゴシック"/>
      <family val="3"/>
      <charset val="128"/>
    </font>
    <font>
      <sz val="18"/>
      <color rgb="FF000000"/>
      <name val="ＭＳ 明朝"/>
      <family val="1"/>
      <charset val="128"/>
    </font>
    <font>
      <sz val="16"/>
      <color rgb="FF000000"/>
      <name val="ＭＳ 明朝"/>
      <family val="1"/>
      <charset val="128"/>
    </font>
    <font>
      <sz val="11"/>
      <color rgb="FF000000"/>
      <name val="ＭＳ 明朝"/>
      <family val="1"/>
      <charset val="128"/>
    </font>
    <font>
      <sz val="14.5"/>
      <color rgb="FF000000"/>
      <name val="ＭＳ 明朝"/>
      <family val="1"/>
      <charset val="128"/>
    </font>
    <font>
      <sz val="17"/>
      <color rgb="FF000000"/>
      <name val="ＭＳ 明朝"/>
      <family val="1"/>
      <charset val="128"/>
    </font>
    <font>
      <sz val="6"/>
      <name val="游ゴシック"/>
      <family val="2"/>
      <charset val="128"/>
    </font>
    <font>
      <sz val="14"/>
      <color rgb="FF000000"/>
      <name val="ＭＳ 明朝"/>
      <family val="1"/>
      <charset val="128"/>
    </font>
    <font>
      <b/>
      <sz val="14"/>
      <color rgb="FF000000"/>
      <name val="ＭＳ 明朝"/>
      <family val="1"/>
      <charset val="128"/>
    </font>
    <font>
      <sz val="10"/>
      <color rgb="FF000000"/>
      <name val="ＭＳ 明朝"/>
      <family val="1"/>
      <charset val="128"/>
    </font>
    <font>
      <b/>
      <sz val="19"/>
      <color rgb="FF000000"/>
      <name val="ＭＳ 明朝"/>
      <family val="1"/>
      <charset val="128"/>
    </font>
    <font>
      <b/>
      <sz val="12"/>
      <color rgb="FF000000"/>
      <name val="ＭＳ 明朝"/>
      <family val="1"/>
      <charset val="128"/>
    </font>
    <font>
      <b/>
      <sz val="14.5"/>
      <color rgb="FF800080"/>
      <name val="ＭＳ 明朝"/>
      <family val="1"/>
      <charset val="128"/>
    </font>
    <font>
      <sz val="12"/>
      <color rgb="FF800080"/>
      <name val="ＭＳ 明朝"/>
      <family val="1"/>
      <charset val="128"/>
    </font>
  </fonts>
  <fills count="3">
    <fill>
      <patternFill patternType="none"/>
    </fill>
    <fill>
      <patternFill patternType="gray125"/>
    </fill>
    <fill>
      <patternFill patternType="solid">
        <fgColor rgb="FFFFFFFF"/>
        <bgColor rgb="FF000000"/>
      </patternFill>
    </fill>
  </fills>
  <borders count="71">
    <border>
      <left/>
      <right/>
      <top/>
      <bottom/>
      <diagonal/>
    </border>
    <border>
      <left style="thin">
        <color indexed="14"/>
      </left>
      <right/>
      <top style="thin">
        <color indexed="14"/>
      </top>
      <bottom style="thin">
        <color indexed="14"/>
      </bottom>
      <diagonal/>
    </border>
    <border>
      <left/>
      <right style="thin">
        <color indexed="14"/>
      </right>
      <top style="thin">
        <color indexed="14"/>
      </top>
      <bottom style="thin">
        <color indexed="14"/>
      </bottom>
      <diagonal/>
    </border>
    <border>
      <left style="thin">
        <color indexed="14"/>
      </left>
      <right/>
      <top/>
      <bottom/>
      <diagonal/>
    </border>
    <border>
      <left/>
      <right style="thin">
        <color indexed="14"/>
      </right>
      <top/>
      <bottom/>
      <diagonal/>
    </border>
    <border>
      <left style="thin">
        <color indexed="14"/>
      </left>
      <right/>
      <top/>
      <bottom style="thin">
        <color indexed="14"/>
      </bottom>
      <diagonal/>
    </border>
    <border>
      <left/>
      <right style="thin">
        <color indexed="14"/>
      </right>
      <top/>
      <bottom style="thin">
        <color indexed="14"/>
      </bottom>
      <diagonal/>
    </border>
    <border>
      <left style="thin">
        <color indexed="14"/>
      </left>
      <right style="thin">
        <color indexed="14"/>
      </right>
      <top style="thin">
        <color indexed="14"/>
      </top>
      <bottom/>
      <diagonal/>
    </border>
    <border>
      <left style="thin">
        <color indexed="14"/>
      </left>
      <right style="thin">
        <color indexed="14"/>
      </right>
      <top/>
      <bottom style="thin">
        <color indexed="14"/>
      </bottom>
      <diagonal/>
    </border>
    <border>
      <left style="thin">
        <color indexed="14"/>
      </left>
      <right/>
      <top style="thin">
        <color indexed="14"/>
      </top>
      <bottom/>
      <diagonal/>
    </border>
    <border>
      <left/>
      <right style="thin">
        <color indexed="14"/>
      </right>
      <top style="thin">
        <color indexed="14"/>
      </top>
      <bottom/>
      <diagonal/>
    </border>
    <border>
      <left style="double">
        <color indexed="10"/>
      </left>
      <right/>
      <top style="double">
        <color indexed="10"/>
      </top>
      <bottom/>
      <diagonal/>
    </border>
    <border>
      <left/>
      <right/>
      <top style="double">
        <color indexed="10"/>
      </top>
      <bottom/>
      <diagonal/>
    </border>
    <border>
      <left/>
      <right style="double">
        <color indexed="10"/>
      </right>
      <top style="double">
        <color indexed="10"/>
      </top>
      <bottom/>
      <diagonal/>
    </border>
    <border>
      <left style="double">
        <color indexed="10"/>
      </left>
      <right/>
      <top/>
      <bottom/>
      <diagonal/>
    </border>
    <border>
      <left/>
      <right style="double">
        <color indexed="10"/>
      </right>
      <top/>
      <bottom/>
      <diagonal/>
    </border>
    <border>
      <left style="double">
        <color indexed="10"/>
      </left>
      <right/>
      <top/>
      <bottom style="thin">
        <color indexed="12"/>
      </bottom>
      <diagonal/>
    </border>
    <border>
      <left/>
      <right/>
      <top/>
      <bottom style="thin">
        <color indexed="12"/>
      </bottom>
      <diagonal/>
    </border>
    <border>
      <left/>
      <right style="double">
        <color indexed="10"/>
      </right>
      <top/>
      <bottom style="thin">
        <color indexed="12"/>
      </bottom>
      <diagonal/>
    </border>
    <border>
      <left style="thin">
        <color indexed="12"/>
      </left>
      <right/>
      <top/>
      <bottom style="thin">
        <color indexed="12"/>
      </bottom>
      <diagonal/>
    </border>
    <border>
      <left style="thin">
        <color indexed="12"/>
      </left>
      <right/>
      <top/>
      <bottom/>
      <diagonal/>
    </border>
    <border>
      <left style="thin">
        <color indexed="56"/>
      </left>
      <right style="thin">
        <color indexed="56"/>
      </right>
      <top/>
      <bottom style="thin">
        <color indexed="12"/>
      </bottom>
      <diagonal/>
    </border>
    <border>
      <left style="thin">
        <color indexed="12"/>
      </left>
      <right/>
      <top style="thin">
        <color indexed="12"/>
      </top>
      <bottom/>
      <diagonal/>
    </border>
    <border>
      <left style="thin">
        <color indexed="12"/>
      </left>
      <right style="thin">
        <color indexed="12"/>
      </right>
      <top/>
      <bottom style="thin">
        <color indexed="12"/>
      </bottom>
      <diagonal/>
    </border>
    <border>
      <left style="double">
        <color indexed="10"/>
      </left>
      <right/>
      <top style="thin">
        <color indexed="12"/>
      </top>
      <bottom/>
      <diagonal/>
    </border>
    <border>
      <left/>
      <right style="double">
        <color indexed="10"/>
      </right>
      <top style="thin">
        <color indexed="12"/>
      </top>
      <bottom/>
      <diagonal/>
    </border>
    <border>
      <left style="double">
        <color indexed="10"/>
      </left>
      <right/>
      <top/>
      <bottom style="double">
        <color indexed="10"/>
      </bottom>
      <diagonal/>
    </border>
    <border>
      <left style="thin">
        <color indexed="12"/>
      </left>
      <right/>
      <top/>
      <bottom style="double">
        <color indexed="10"/>
      </bottom>
      <diagonal/>
    </border>
    <border>
      <left/>
      <right style="double">
        <color indexed="10"/>
      </right>
      <top/>
      <bottom style="double">
        <color indexed="10"/>
      </bottom>
      <diagonal/>
    </border>
    <border>
      <left style="thin">
        <color indexed="56"/>
      </left>
      <right style="thin">
        <color indexed="12"/>
      </right>
      <top style="thin">
        <color indexed="12"/>
      </top>
      <bottom/>
      <diagonal/>
    </border>
    <border>
      <left/>
      <right/>
      <top/>
      <bottom style="thin">
        <color rgb="FFFF00FF"/>
      </bottom>
      <diagonal/>
    </border>
    <border>
      <left/>
      <right style="thin">
        <color rgb="FFFF00FF"/>
      </right>
      <top style="thin">
        <color indexed="14"/>
      </top>
      <bottom/>
      <diagonal/>
    </border>
    <border>
      <left/>
      <right style="thin">
        <color rgb="FFFF00FF"/>
      </right>
      <top/>
      <bottom style="thin">
        <color rgb="FFFF00FF"/>
      </bottom>
      <diagonal/>
    </border>
    <border>
      <left/>
      <right style="thin">
        <color rgb="FFFF00FF"/>
      </right>
      <top/>
      <bottom/>
      <diagonal/>
    </border>
    <border>
      <left style="thin">
        <color rgb="FFFF00FF"/>
      </left>
      <right style="thin">
        <color rgb="FFFF00FF"/>
      </right>
      <top style="thin">
        <color indexed="14"/>
      </top>
      <bottom/>
      <diagonal/>
    </border>
    <border>
      <left style="thin">
        <color rgb="FFFF00FF"/>
      </left>
      <right style="thin">
        <color rgb="FFFF00FF"/>
      </right>
      <top/>
      <bottom style="thin">
        <color rgb="FFFF00FF"/>
      </bottom>
      <diagonal/>
    </border>
    <border>
      <left style="thin">
        <color rgb="FFFF00FF"/>
      </left>
      <right style="thin">
        <color rgb="FFFF00FF"/>
      </right>
      <top/>
      <bottom/>
      <diagonal/>
    </border>
    <border>
      <left/>
      <right/>
      <top/>
      <bottom style="thin">
        <color indexed="14"/>
      </bottom>
      <diagonal/>
    </border>
    <border>
      <left style="thin">
        <color indexed="14"/>
      </left>
      <right style="thin">
        <color rgb="FFFF00FF"/>
      </right>
      <top/>
      <bottom style="thin">
        <color indexed="14"/>
      </bottom>
      <diagonal/>
    </border>
    <border>
      <left/>
      <right style="thin">
        <color rgb="FFFF00FF"/>
      </right>
      <top/>
      <bottom style="thin">
        <color indexed="14"/>
      </bottom>
      <diagonal/>
    </border>
    <border>
      <left style="thin">
        <color rgb="FFFF00FF"/>
      </left>
      <right style="thin">
        <color rgb="FFFF00FF"/>
      </right>
      <top/>
      <bottom style="thin">
        <color indexed="1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thin">
        <color indexed="64"/>
      </left>
      <right/>
      <top/>
      <bottom/>
      <diagonal/>
    </border>
    <border>
      <left style="thin">
        <color indexed="64"/>
      </left>
      <right/>
      <top/>
      <bottom style="thin">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5">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1" fillId="0" borderId="0">
      <alignment vertical="center"/>
    </xf>
    <xf numFmtId="0" fontId="10" fillId="0" borderId="0">
      <alignment vertical="center"/>
    </xf>
  </cellStyleXfs>
  <cellXfs count="332">
    <xf numFmtId="0" fontId="0" fillId="0" borderId="0" xfId="0">
      <alignment vertical="center"/>
    </xf>
    <xf numFmtId="0" fontId="10" fillId="0" borderId="0" xfId="0" applyFont="1" applyAlignment="1" applyProtection="1">
      <alignment horizontal="distributed" vertical="center"/>
      <protection locked="0"/>
    </xf>
    <xf numFmtId="0" fontId="10" fillId="0" borderId="0" xfId="0" applyFont="1" applyProtection="1">
      <alignment vertical="center"/>
      <protection locked="0"/>
    </xf>
    <xf numFmtId="0" fontId="10" fillId="0" borderId="0" xfId="0" applyFont="1" applyAlignment="1" applyProtection="1">
      <alignment horizontal="center" vertical="center"/>
      <protection locked="0"/>
    </xf>
    <xf numFmtId="176" fontId="10" fillId="0" borderId="0" xfId="0" applyNumberFormat="1" applyFont="1" applyProtection="1">
      <alignment vertical="center"/>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distributed" vertical="center"/>
      <protection locked="0"/>
    </xf>
    <xf numFmtId="177" fontId="4" fillId="0" borderId="3" xfId="0" applyNumberFormat="1" applyFont="1" applyBorder="1" applyAlignment="1" applyProtection="1">
      <alignment horizontal="right" vertical="center"/>
      <protection locked="0"/>
    </xf>
    <xf numFmtId="176" fontId="4" fillId="0" borderId="3" xfId="0" applyNumberFormat="1" applyFont="1" applyBorder="1" applyAlignment="1" applyProtection="1">
      <alignment horizontal="right" vertical="center"/>
      <protection locked="0"/>
    </xf>
    <xf numFmtId="176" fontId="4" fillId="0" borderId="3" xfId="0" applyNumberFormat="1" applyFont="1" applyBorder="1" applyAlignment="1" applyProtection="1">
      <alignment horizontal="left" vertical="center"/>
      <protection locked="0"/>
    </xf>
    <xf numFmtId="176" fontId="4" fillId="0" borderId="4" xfId="0" applyNumberFormat="1" applyFont="1" applyBorder="1" applyProtection="1">
      <alignment vertical="center"/>
      <protection locked="0"/>
    </xf>
    <xf numFmtId="0" fontId="4" fillId="0" borderId="5" xfId="0" applyFont="1" applyBorder="1" applyAlignment="1" applyProtection="1">
      <alignment horizontal="distributed" vertical="center"/>
      <protection locked="0"/>
    </xf>
    <xf numFmtId="0" fontId="4" fillId="0" borderId="5" xfId="0" applyFont="1" applyBorder="1" applyAlignment="1" applyProtection="1">
      <alignment horizontal="center" vertical="center"/>
      <protection locked="0"/>
    </xf>
    <xf numFmtId="176" fontId="4" fillId="0" borderId="5" xfId="0" applyNumberFormat="1" applyFont="1" applyBorder="1" applyAlignment="1" applyProtection="1">
      <alignment horizontal="right" vertical="center"/>
      <protection locked="0"/>
    </xf>
    <xf numFmtId="176" fontId="4" fillId="0" borderId="5" xfId="0" applyNumberFormat="1" applyFont="1" applyBorder="1" applyAlignment="1" applyProtection="1">
      <alignment horizontal="left" vertical="center"/>
      <protection locked="0"/>
    </xf>
    <xf numFmtId="176" fontId="4" fillId="0" borderId="6" xfId="0" applyNumberFormat="1" applyFont="1" applyBorder="1" applyProtection="1">
      <alignment vertical="center"/>
      <protection locked="0"/>
    </xf>
    <xf numFmtId="3" fontId="4" fillId="0" borderId="3" xfId="0" applyNumberFormat="1" applyFont="1" applyBorder="1" applyProtection="1">
      <alignment vertical="center"/>
      <protection locked="0"/>
    </xf>
    <xf numFmtId="179" fontId="4" fillId="0" borderId="3" xfId="0" applyNumberFormat="1" applyFont="1" applyBorder="1" applyAlignment="1" applyProtection="1">
      <alignment horizontal="right" vertical="center"/>
      <protection locked="0"/>
    </xf>
    <xf numFmtId="181" fontId="4" fillId="0" borderId="6" xfId="0" applyNumberFormat="1" applyFont="1" applyBorder="1" applyProtection="1">
      <alignment vertical="center"/>
      <protection locked="0"/>
    </xf>
    <xf numFmtId="0" fontId="4" fillId="0" borderId="5" xfId="0" applyFont="1" applyBorder="1" applyProtection="1">
      <alignment vertical="center"/>
      <protection locked="0"/>
    </xf>
    <xf numFmtId="182" fontId="4" fillId="0" borderId="5" xfId="0" applyNumberFormat="1" applyFont="1" applyBorder="1" applyAlignment="1" applyProtection="1">
      <alignment horizontal="left" vertical="center"/>
      <protection locked="0"/>
    </xf>
    <xf numFmtId="0" fontId="4" fillId="0" borderId="3" xfId="1" applyNumberFormat="1" applyFont="1" applyFill="1" applyBorder="1" applyAlignment="1" applyProtection="1">
      <alignment horizontal="left" vertical="center"/>
      <protection locked="0"/>
    </xf>
    <xf numFmtId="180" fontId="4" fillId="0" borderId="5" xfId="0" applyNumberFormat="1" applyFont="1" applyBorder="1" applyAlignment="1" applyProtection="1">
      <alignment horizontal="right" vertical="center"/>
      <protection locked="0"/>
    </xf>
    <xf numFmtId="176" fontId="4" fillId="0" borderId="5" xfId="0" applyNumberFormat="1" applyFont="1" applyBorder="1" applyAlignment="1" applyProtection="1">
      <alignment horizontal="right"/>
      <protection locked="0"/>
    </xf>
    <xf numFmtId="178" fontId="4" fillId="0" borderId="5" xfId="0" applyNumberFormat="1" applyFont="1" applyBorder="1" applyAlignment="1" applyProtection="1">
      <alignment horizontal="right" vertical="center"/>
      <protection locked="0"/>
    </xf>
    <xf numFmtId="0" fontId="4" fillId="0" borderId="0" xfId="0" applyFont="1">
      <alignment vertical="center"/>
    </xf>
    <xf numFmtId="184" fontId="4" fillId="0" borderId="15" xfId="0" applyNumberFormat="1" applyFont="1" applyBorder="1" applyAlignment="1">
      <alignment vertical="center" shrinkToFit="1"/>
    </xf>
    <xf numFmtId="187" fontId="4" fillId="0" borderId="20" xfId="0" applyNumberFormat="1" applyFont="1" applyBorder="1">
      <alignment vertical="center"/>
    </xf>
    <xf numFmtId="176" fontId="4" fillId="0" borderId="20" xfId="0" applyNumberFormat="1" applyFont="1" applyBorder="1">
      <alignment vertical="center"/>
    </xf>
    <xf numFmtId="0" fontId="4" fillId="0" borderId="20" xfId="0" applyFont="1" applyBorder="1" applyAlignment="1">
      <alignment horizontal="left" vertical="center"/>
    </xf>
    <xf numFmtId="176" fontId="4" fillId="0" borderId="15" xfId="0" applyNumberFormat="1" applyFont="1" applyBorder="1" applyAlignment="1">
      <alignment vertical="center" shrinkToFit="1"/>
    </xf>
    <xf numFmtId="184" fontId="4" fillId="0" borderId="20" xfId="0" applyNumberFormat="1" applyFont="1" applyBorder="1">
      <alignment vertical="center"/>
    </xf>
    <xf numFmtId="184" fontId="7" fillId="0" borderId="20" xfId="0" applyNumberFormat="1" applyFont="1" applyBorder="1">
      <alignment vertical="center"/>
    </xf>
    <xf numFmtId="43" fontId="7" fillId="0" borderId="20" xfId="0" applyNumberFormat="1" applyFont="1" applyBorder="1">
      <alignment vertical="center"/>
    </xf>
    <xf numFmtId="0" fontId="4" fillId="0" borderId="14" xfId="0" applyFont="1" applyBorder="1">
      <alignment vertical="center"/>
    </xf>
    <xf numFmtId="0" fontId="4" fillId="0" borderId="20" xfId="0" applyFont="1" applyBorder="1" applyAlignment="1">
      <alignment horizontal="center" vertical="center"/>
    </xf>
    <xf numFmtId="0" fontId="7" fillId="0" borderId="20" xfId="0" applyFont="1" applyBorder="1">
      <alignment vertical="center"/>
    </xf>
    <xf numFmtId="184" fontId="7" fillId="0" borderId="20" xfId="0" applyNumberFormat="1" applyFont="1" applyBorder="1" applyAlignment="1">
      <alignment horizontal="right" vertical="center"/>
    </xf>
    <xf numFmtId="184" fontId="11" fillId="0" borderId="20" xfId="0" applyNumberFormat="1" applyFont="1" applyBorder="1">
      <alignment vertical="center"/>
    </xf>
    <xf numFmtId="0" fontId="4" fillId="0" borderId="15" xfId="0" applyFont="1" applyBorder="1" applyAlignment="1">
      <alignment vertical="center" shrinkToFit="1"/>
    </xf>
    <xf numFmtId="0" fontId="4" fillId="0" borderId="19" xfId="0" applyFont="1" applyBorder="1" applyAlignment="1">
      <alignment horizontal="center" vertical="center"/>
    </xf>
    <xf numFmtId="0" fontId="4" fillId="0" borderId="19" xfId="0" applyFont="1" applyBorder="1">
      <alignment vertical="center"/>
    </xf>
    <xf numFmtId="187" fontId="4" fillId="0" borderId="19" xfId="0" applyNumberFormat="1" applyFont="1" applyBorder="1" applyAlignment="1">
      <alignment horizontal="right" vertical="center" wrapText="1"/>
    </xf>
    <xf numFmtId="0" fontId="4" fillId="0" borderId="18" xfId="0" applyFont="1" applyBorder="1" applyAlignment="1">
      <alignment vertical="center" shrinkToFit="1"/>
    </xf>
    <xf numFmtId="0" fontId="4" fillId="0" borderId="22" xfId="0" applyFont="1" applyBorder="1" applyAlignment="1">
      <alignment horizontal="center" vertical="center"/>
    </xf>
    <xf numFmtId="0" fontId="4" fillId="0" borderId="22" xfId="0" applyFont="1" applyBorder="1">
      <alignment vertical="center"/>
    </xf>
    <xf numFmtId="0" fontId="4" fillId="0" borderId="22" xfId="0" applyFont="1" applyBorder="1" applyAlignment="1">
      <alignment horizontal="right" vertical="center"/>
    </xf>
    <xf numFmtId="190" fontId="4" fillId="0" borderId="22" xfId="0" applyNumberFormat="1" applyFont="1" applyBorder="1">
      <alignment vertical="center"/>
    </xf>
    <xf numFmtId="0" fontId="4" fillId="0" borderId="25" xfId="0" applyFont="1" applyBorder="1" applyAlignment="1">
      <alignment vertical="center" shrinkToFit="1"/>
    </xf>
    <xf numFmtId="0" fontId="4" fillId="0" borderId="27" xfId="0" applyFont="1" applyBorder="1" applyAlignment="1">
      <alignment horizontal="center" vertical="center"/>
    </xf>
    <xf numFmtId="0" fontId="4" fillId="0" borderId="27" xfId="0" applyFont="1" applyBorder="1">
      <alignment vertical="center"/>
    </xf>
    <xf numFmtId="187" fontId="4" fillId="0" borderId="27" xfId="0" applyNumberFormat="1" applyFont="1" applyBorder="1" applyAlignment="1">
      <alignment horizontal="right" vertical="center"/>
    </xf>
    <xf numFmtId="0" fontId="4" fillId="0" borderId="28" xfId="0" applyFont="1" applyBorder="1" applyAlignment="1">
      <alignment vertical="center" shrinkToFit="1"/>
    </xf>
    <xf numFmtId="0" fontId="4" fillId="0" borderId="11" xfId="0" applyFont="1" applyBorder="1" applyAlignment="1">
      <alignment horizontal="distributed" vertical="center"/>
    </xf>
    <xf numFmtId="0" fontId="4" fillId="0" borderId="12" xfId="0" applyFont="1" applyBorder="1">
      <alignment vertical="center"/>
    </xf>
    <xf numFmtId="0" fontId="4" fillId="0" borderId="12" xfId="0" applyFont="1" applyBorder="1" applyAlignment="1">
      <alignment horizontal="center"/>
    </xf>
    <xf numFmtId="0" fontId="4" fillId="0" borderId="0" xfId="0" applyFont="1" applyAlignment="1">
      <alignment horizontal="right"/>
    </xf>
    <xf numFmtId="0" fontId="4" fillId="0" borderId="16" xfId="0" applyFont="1" applyBorder="1" applyAlignment="1">
      <alignment horizontal="distributed" vertical="center"/>
    </xf>
    <xf numFmtId="0" fontId="4" fillId="0" borderId="17" xfId="0" applyFont="1" applyBorder="1">
      <alignment vertical="center"/>
    </xf>
    <xf numFmtId="0" fontId="4" fillId="0" borderId="17" xfId="0" applyFont="1" applyBorder="1" applyAlignment="1">
      <alignment horizontal="center"/>
    </xf>
    <xf numFmtId="0" fontId="3" fillId="0" borderId="16" xfId="0" applyFont="1" applyBorder="1" applyAlignment="1">
      <alignment horizontal="distributed" vertical="center"/>
    </xf>
    <xf numFmtId="0" fontId="3" fillId="0" borderId="19" xfId="0" applyFont="1" applyBorder="1" applyAlignment="1">
      <alignment horizontal="center"/>
    </xf>
    <xf numFmtId="0" fontId="4" fillId="0" borderId="14" xfId="0" applyFont="1" applyBorder="1" applyAlignment="1">
      <alignment horizontal="distributed" vertical="center" wrapText="1"/>
    </xf>
    <xf numFmtId="0" fontId="4" fillId="0" borderId="20" xfId="0" applyFont="1" applyBorder="1" applyAlignment="1">
      <alignment horizontal="center"/>
    </xf>
    <xf numFmtId="183" fontId="7" fillId="0" borderId="20" xfId="0" applyNumberFormat="1" applyFont="1" applyBorder="1">
      <alignment vertical="center"/>
    </xf>
    <xf numFmtId="0" fontId="4" fillId="0" borderId="16" xfId="0" applyFont="1" applyBorder="1" applyAlignment="1">
      <alignment horizontal="distributed" vertical="center" wrapText="1"/>
    </xf>
    <xf numFmtId="0" fontId="4" fillId="0" borderId="19" xfId="0" applyFont="1" applyBorder="1" applyAlignment="1">
      <alignment horizontal="left" vertical="center"/>
    </xf>
    <xf numFmtId="0" fontId="4" fillId="0" borderId="19" xfId="0" applyFont="1" applyBorder="1" applyAlignment="1">
      <alignment horizontal="distributed" vertical="center" wrapText="1"/>
    </xf>
    <xf numFmtId="185" fontId="4" fillId="0" borderId="19" xfId="0" applyNumberFormat="1" applyFont="1" applyBorder="1">
      <alignment vertical="center"/>
    </xf>
    <xf numFmtId="3" fontId="4" fillId="0" borderId="19" xfId="0" applyNumberFormat="1" applyFont="1" applyBorder="1" applyAlignment="1">
      <alignment horizontal="right" vertical="center" wrapText="1"/>
    </xf>
    <xf numFmtId="176" fontId="4" fillId="0" borderId="19" xfId="0" applyNumberFormat="1" applyFont="1" applyBorder="1">
      <alignment vertical="center"/>
    </xf>
    <xf numFmtId="176" fontId="4" fillId="0" borderId="18" xfId="0" applyNumberFormat="1" applyFont="1" applyBorder="1" applyAlignment="1">
      <alignment vertical="center" shrinkToFit="1"/>
    </xf>
    <xf numFmtId="0" fontId="4" fillId="0" borderId="21" xfId="0" applyFont="1" applyBorder="1" applyAlignment="1">
      <alignment horizontal="center" vertical="center" wrapText="1"/>
    </xf>
    <xf numFmtId="0" fontId="4" fillId="0" borderId="17" xfId="0" applyFont="1" applyBorder="1" applyAlignment="1">
      <alignment horizontal="distributed" vertical="center" wrapText="1"/>
    </xf>
    <xf numFmtId="0" fontId="4" fillId="0" borderId="22" xfId="0" applyFont="1" applyBorder="1" applyAlignment="1">
      <alignment horizontal="left" vertical="center"/>
    </xf>
    <xf numFmtId="0" fontId="4" fillId="0" borderId="21" xfId="0" applyFont="1" applyBorder="1" applyAlignment="1">
      <alignment horizontal="distributed" vertical="center" wrapText="1"/>
    </xf>
    <xf numFmtId="188" fontId="4" fillId="0" borderId="18" xfId="0" applyNumberFormat="1" applyFont="1" applyBorder="1" applyAlignment="1">
      <alignment vertical="center" shrinkToFit="1"/>
    </xf>
    <xf numFmtId="43" fontId="4" fillId="0" borderId="19" xfId="0" applyNumberFormat="1" applyFont="1" applyBorder="1" applyAlignment="1">
      <alignment horizontal="left" vertical="center" wrapText="1"/>
    </xf>
    <xf numFmtId="189" fontId="4" fillId="0" borderId="23" xfId="0" applyNumberFormat="1" applyFont="1" applyBorder="1" applyAlignment="1">
      <alignment vertical="center" wrapText="1"/>
    </xf>
    <xf numFmtId="176" fontId="4" fillId="0" borderId="23" xfId="0" applyNumberFormat="1" applyFont="1" applyBorder="1" applyAlignment="1">
      <alignment vertical="center" wrapText="1"/>
    </xf>
    <xf numFmtId="0" fontId="4" fillId="0" borderId="16" xfId="0" applyFont="1" applyBorder="1" applyAlignment="1">
      <alignment horizontal="center" vertical="center"/>
    </xf>
    <xf numFmtId="187" fontId="3" fillId="0" borderId="19" xfId="0" applyNumberFormat="1" applyFont="1" applyBorder="1">
      <alignment vertical="center"/>
    </xf>
    <xf numFmtId="0" fontId="4" fillId="0" borderId="24" xfId="0" applyFont="1" applyBorder="1" applyAlignment="1">
      <alignment horizontal="center" vertical="center"/>
    </xf>
    <xf numFmtId="0" fontId="4" fillId="0" borderId="26" xfId="0" applyFont="1" applyBorder="1" applyAlignment="1">
      <alignment horizontal="center" vertical="center"/>
    </xf>
    <xf numFmtId="176" fontId="3" fillId="0" borderId="27" xfId="0" applyNumberFormat="1" applyFont="1" applyBorder="1">
      <alignment vertical="center"/>
    </xf>
    <xf numFmtId="187" fontId="3" fillId="0" borderId="27" xfId="0" applyNumberFormat="1" applyFont="1" applyBorder="1">
      <alignment vertical="center"/>
    </xf>
    <xf numFmtId="0" fontId="8" fillId="0" borderId="0" xfId="0" applyFont="1">
      <alignment vertical="center"/>
    </xf>
    <xf numFmtId="0" fontId="8" fillId="0" borderId="20" xfId="0" applyFont="1" applyBorder="1">
      <alignment vertical="center"/>
    </xf>
    <xf numFmtId="0" fontId="8" fillId="0" borderId="19" xfId="0" applyFont="1" applyBorder="1">
      <alignment vertical="center"/>
    </xf>
    <xf numFmtId="0" fontId="4" fillId="0" borderId="27" xfId="0" applyFont="1" applyBorder="1" applyAlignment="1">
      <alignment horizontal="distributed" vertical="center"/>
    </xf>
    <xf numFmtId="0" fontId="13" fillId="0" borderId="14" xfId="0" applyFont="1" applyBorder="1" applyAlignment="1">
      <alignment horizontal="center" vertical="center"/>
    </xf>
    <xf numFmtId="184" fontId="4" fillId="0" borderId="15" xfId="0" applyNumberFormat="1" applyFont="1" applyBorder="1" applyAlignment="1">
      <alignment horizontal="left" vertical="center" shrinkToFit="1"/>
    </xf>
    <xf numFmtId="0" fontId="14" fillId="0" borderId="19" xfId="0" applyFont="1" applyBorder="1">
      <alignment vertical="center"/>
    </xf>
    <xf numFmtId="2" fontId="4" fillId="0" borderId="28" xfId="0" applyNumberFormat="1" applyFont="1" applyBorder="1" applyAlignment="1">
      <alignment horizontal="left" vertical="center"/>
    </xf>
    <xf numFmtId="191" fontId="4" fillId="0" borderId="19" xfId="0" applyNumberFormat="1" applyFont="1" applyBorder="1">
      <alignment vertical="center"/>
    </xf>
    <xf numFmtId="2" fontId="4" fillId="0" borderId="19" xfId="0" applyNumberFormat="1" applyFont="1" applyBorder="1">
      <alignment vertical="center"/>
    </xf>
    <xf numFmtId="0" fontId="4" fillId="0" borderId="16" xfId="0" applyFont="1" applyBorder="1" applyAlignment="1">
      <alignment horizontal="center" vertical="center" shrinkToFit="1"/>
    </xf>
    <xf numFmtId="184" fontId="4" fillId="0" borderId="20" xfId="0" applyNumberFormat="1" applyFont="1" applyBorder="1" applyAlignment="1">
      <alignment horizontal="left" vertical="center" shrinkToFit="1"/>
    </xf>
    <xf numFmtId="2" fontId="7" fillId="0" borderId="20" xfId="0" applyNumberFormat="1" applyFont="1" applyBorder="1">
      <alignment vertical="center"/>
    </xf>
    <xf numFmtId="176" fontId="4" fillId="0" borderId="18" xfId="0" applyNumberFormat="1" applyFont="1" applyBorder="1" applyAlignment="1">
      <alignment horizontal="right" vertical="center" shrinkToFit="1"/>
    </xf>
    <xf numFmtId="0" fontId="4" fillId="0" borderId="29" xfId="0" applyFont="1" applyBorder="1" applyAlignment="1">
      <alignment horizontal="distributed" vertical="center" wrapText="1"/>
    </xf>
    <xf numFmtId="0" fontId="4" fillId="0" borderId="37" xfId="0" applyFont="1" applyBorder="1" applyAlignment="1" applyProtection="1">
      <alignment horizontal="center" vertical="center"/>
      <protection locked="0"/>
    </xf>
    <xf numFmtId="0" fontId="4" fillId="0" borderId="38" xfId="0" applyFont="1" applyBorder="1" applyAlignment="1" applyProtection="1">
      <alignment horizontal="distributed" vertical="center"/>
      <protection locked="0"/>
    </xf>
    <xf numFmtId="176" fontId="4" fillId="0" borderId="37" xfId="0" applyNumberFormat="1" applyFont="1" applyBorder="1" applyAlignment="1" applyProtection="1">
      <alignment horizontal="right" vertical="center"/>
      <protection locked="0"/>
    </xf>
    <xf numFmtId="176" fontId="4" fillId="0" borderId="38" xfId="0" applyNumberFormat="1" applyFont="1" applyBorder="1" applyAlignment="1" applyProtection="1">
      <alignment horizontal="right" vertical="center"/>
      <protection locked="0"/>
    </xf>
    <xf numFmtId="176" fontId="4" fillId="0" borderId="39" xfId="0" applyNumberFormat="1" applyFont="1" applyBorder="1" applyProtection="1">
      <alignment vertical="center"/>
      <protection locked="0"/>
    </xf>
    <xf numFmtId="176" fontId="4" fillId="0" borderId="33" xfId="0" applyNumberFormat="1" applyFont="1" applyBorder="1" applyProtection="1">
      <alignment vertical="center"/>
      <protection locked="0"/>
    </xf>
    <xf numFmtId="0" fontId="4" fillId="0" borderId="37" xfId="0" applyFont="1" applyBorder="1" applyAlignment="1" applyProtection="1">
      <alignment horizontal="distributed" vertical="center"/>
      <protection locked="0"/>
    </xf>
    <xf numFmtId="0" fontId="4" fillId="0" borderId="0" xfId="0" applyFont="1" applyAlignment="1" applyProtection="1">
      <alignment horizontal="distributed" vertical="center"/>
      <protection locked="0"/>
    </xf>
    <xf numFmtId="0" fontId="4" fillId="0" borderId="36" xfId="0" applyFont="1" applyBorder="1" applyAlignment="1" applyProtection="1">
      <alignment horizontal="distributed" vertical="center"/>
      <protection locked="0"/>
    </xf>
    <xf numFmtId="0" fontId="4" fillId="0" borderId="40" xfId="0" applyFont="1" applyBorder="1" applyProtection="1">
      <alignment vertical="center"/>
      <protection locked="0"/>
    </xf>
    <xf numFmtId="0" fontId="4" fillId="0" borderId="28" xfId="0" applyFont="1" applyBorder="1" applyAlignment="1">
      <alignment horizontal="left" vertical="center"/>
    </xf>
    <xf numFmtId="0" fontId="4" fillId="0" borderId="28" xfId="0" applyFont="1" applyBorder="1" applyAlignment="1">
      <alignment horizontal="left" vertical="center" shrinkToFit="1"/>
    </xf>
    <xf numFmtId="43" fontId="4" fillId="0" borderId="19" xfId="0" applyNumberFormat="1" applyFont="1" applyBorder="1" applyAlignment="1">
      <alignment horizontal="right" vertical="center" wrapText="1"/>
    </xf>
    <xf numFmtId="189" fontId="4" fillId="0" borderId="23" xfId="0" applyNumberFormat="1" applyFont="1" applyBorder="1" applyAlignment="1">
      <alignment horizontal="right" vertical="center" wrapText="1"/>
    </xf>
    <xf numFmtId="0" fontId="4" fillId="0" borderId="16" xfId="0" applyFont="1" applyBorder="1" applyAlignment="1">
      <alignment horizontal="distributed" vertical="center" shrinkToFit="1"/>
    </xf>
    <xf numFmtId="0" fontId="4" fillId="0" borderId="21" xfId="0" applyFont="1" applyBorder="1" applyAlignment="1">
      <alignment horizontal="center" vertical="center" shrinkToFit="1"/>
    </xf>
    <xf numFmtId="176" fontId="4" fillId="0" borderId="19" xfId="0" applyNumberFormat="1" applyFont="1" applyBorder="1" applyAlignment="1">
      <alignment horizontal="right" vertical="center"/>
    </xf>
    <xf numFmtId="0" fontId="4" fillId="0" borderId="5" xfId="0" applyFont="1" applyBorder="1" applyAlignment="1" applyProtection="1">
      <alignment horizontal="distributed" vertical="center" shrinkToFit="1"/>
      <protection locked="0"/>
    </xf>
    <xf numFmtId="178" fontId="4" fillId="0" borderId="5" xfId="0" applyNumberFormat="1" applyFont="1" applyBorder="1" applyProtection="1">
      <alignment vertical="center"/>
      <protection locked="0"/>
    </xf>
    <xf numFmtId="179" fontId="4" fillId="0" borderId="3" xfId="0" applyNumberFormat="1" applyFont="1" applyBorder="1" applyProtection="1">
      <alignment vertical="center"/>
      <protection locked="0"/>
    </xf>
    <xf numFmtId="193" fontId="4" fillId="0" borderId="5" xfId="0" applyNumberFormat="1" applyFont="1" applyBorder="1" applyAlignment="1" applyProtection="1">
      <alignment horizontal="right" vertical="center"/>
      <protection locked="0"/>
    </xf>
    <xf numFmtId="0" fontId="4" fillId="0" borderId="32" xfId="0" applyFont="1" applyBorder="1" applyAlignment="1">
      <alignment horizontal="distributed" vertical="center"/>
    </xf>
    <xf numFmtId="0" fontId="4" fillId="0" borderId="7" xfId="0" applyFont="1" applyBorder="1" applyAlignment="1" applyProtection="1">
      <alignment horizontal="distributed" vertical="center"/>
      <protection locked="0"/>
    </xf>
    <xf numFmtId="0" fontId="4" fillId="0" borderId="40" xfId="0" applyFont="1" applyBorder="1" applyAlignment="1" applyProtection="1">
      <alignment horizontal="distributed" vertical="center"/>
      <protection locked="0"/>
    </xf>
    <xf numFmtId="2" fontId="4" fillId="0" borderId="28" xfId="0" applyNumberFormat="1" applyFont="1" applyBorder="1" applyAlignment="1">
      <alignment horizontal="left" vertical="center" shrinkToFit="1"/>
    </xf>
    <xf numFmtId="0" fontId="14" fillId="0" borderId="0" xfId="0" applyFont="1">
      <alignment vertical="center"/>
    </xf>
    <xf numFmtId="2" fontId="4" fillId="0" borderId="18" xfId="0" applyNumberFormat="1" applyFont="1" applyBorder="1" applyAlignment="1">
      <alignment vertical="center" shrinkToFit="1"/>
    </xf>
    <xf numFmtId="186" fontId="4" fillId="0" borderId="19" xfId="0" applyNumberFormat="1" applyFont="1" applyBorder="1" applyAlignment="1">
      <alignment horizontal="left" vertical="center"/>
    </xf>
    <xf numFmtId="0" fontId="3" fillId="0" borderId="19" xfId="0" applyFont="1" applyBorder="1" applyAlignment="1">
      <alignment horizontal="center" vertical="center"/>
    </xf>
    <xf numFmtId="0" fontId="3" fillId="0" borderId="18" xfId="0" applyFont="1" applyBorder="1" applyAlignment="1">
      <alignment horizontal="center" vertical="center" shrinkToFit="1"/>
    </xf>
    <xf numFmtId="0" fontId="10" fillId="0" borderId="0" xfId="0" applyFont="1">
      <alignment vertical="center"/>
    </xf>
    <xf numFmtId="0" fontId="4" fillId="0" borderId="1" xfId="0" applyFont="1" applyBorder="1" applyAlignment="1" applyProtection="1">
      <alignment horizontal="center" vertical="center"/>
      <protection locked="0"/>
    </xf>
    <xf numFmtId="176" fontId="4" fillId="0" borderId="1" xfId="0" applyNumberFormat="1" applyFont="1" applyBorder="1" applyAlignment="1" applyProtection="1">
      <alignment horizontal="center" vertical="center"/>
      <protection locked="0"/>
    </xf>
    <xf numFmtId="176" fontId="4" fillId="0" borderId="2" xfId="0" applyNumberFormat="1"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176" fontId="4" fillId="0" borderId="9" xfId="0" applyNumberFormat="1" applyFont="1" applyBorder="1" applyAlignment="1" applyProtection="1">
      <alignment horizontal="center" vertical="center"/>
      <protection locked="0"/>
    </xf>
    <xf numFmtId="176" fontId="4" fillId="0" borderId="10" xfId="0" applyNumberFormat="1" applyFont="1" applyBorder="1" applyAlignment="1" applyProtection="1">
      <alignment horizontal="center" vertical="center"/>
      <protection locked="0"/>
    </xf>
    <xf numFmtId="176" fontId="4" fillId="0" borderId="5" xfId="0" applyNumberFormat="1" applyFont="1" applyBorder="1" applyAlignment="1" applyProtection="1">
      <alignment horizontal="center" vertical="center"/>
      <protection locked="0"/>
    </xf>
    <xf numFmtId="176" fontId="4" fillId="0" borderId="6" xfId="0" applyNumberFormat="1" applyFont="1" applyBorder="1" applyAlignment="1" applyProtection="1">
      <alignment horizontal="center" vertical="center"/>
      <protection locked="0"/>
    </xf>
    <xf numFmtId="0" fontId="4" fillId="0" borderId="34" xfId="0" applyFont="1" applyBorder="1">
      <alignment vertical="center"/>
    </xf>
    <xf numFmtId="0" fontId="4" fillId="0" borderId="31" xfId="0" applyFont="1" applyBorder="1">
      <alignment vertical="center"/>
    </xf>
    <xf numFmtId="0" fontId="4" fillId="0" borderId="33" xfId="0" applyFont="1" applyBorder="1">
      <alignment vertical="center"/>
    </xf>
    <xf numFmtId="0" fontId="4" fillId="0" borderId="35" xfId="0" applyFont="1" applyBorder="1">
      <alignment vertical="center"/>
    </xf>
    <xf numFmtId="0" fontId="4" fillId="0" borderId="32" xfId="0" applyFont="1" applyBorder="1">
      <alignment vertical="center"/>
    </xf>
    <xf numFmtId="0" fontId="4" fillId="0" borderId="30" xfId="0" applyFont="1" applyBorder="1">
      <alignment vertical="center"/>
    </xf>
    <xf numFmtId="0" fontId="4" fillId="0" borderId="36" xfId="0" applyFont="1" applyBorder="1">
      <alignment vertical="center"/>
    </xf>
    <xf numFmtId="0" fontId="10" fillId="0" borderId="35" xfId="0" applyFont="1" applyBorder="1">
      <alignment vertical="center"/>
    </xf>
    <xf numFmtId="0" fontId="10" fillId="0" borderId="32" xfId="0" applyFont="1" applyBorder="1">
      <alignment vertical="center"/>
    </xf>
    <xf numFmtId="0" fontId="10" fillId="0" borderId="30" xfId="0" applyFont="1" applyBorder="1">
      <alignment vertical="center"/>
    </xf>
    <xf numFmtId="38" fontId="4" fillId="0" borderId="5" xfId="2" applyFont="1" applyBorder="1" applyAlignment="1" applyProtection="1">
      <alignment horizontal="right" vertical="center"/>
      <protection locked="0"/>
    </xf>
    <xf numFmtId="2" fontId="14" fillId="0" borderId="18" xfId="0" applyNumberFormat="1" applyFont="1" applyBorder="1" applyAlignment="1">
      <alignment horizontal="left" vertical="center"/>
    </xf>
    <xf numFmtId="38" fontId="3" fillId="0" borderId="19" xfId="2" applyFont="1" applyFill="1" applyBorder="1" applyAlignment="1">
      <alignment vertical="center"/>
    </xf>
    <xf numFmtId="191" fontId="4" fillId="0" borderId="30" xfId="0" applyNumberFormat="1" applyFont="1" applyBorder="1">
      <alignment vertical="center"/>
    </xf>
    <xf numFmtId="0" fontId="17" fillId="0" borderId="0" xfId="0" applyFont="1">
      <alignment vertical="center"/>
    </xf>
    <xf numFmtId="0" fontId="4" fillId="0" borderId="0" xfId="0" applyFont="1" applyAlignment="1">
      <alignment horizontal="justify" vertical="center"/>
    </xf>
    <xf numFmtId="49" fontId="4" fillId="0" borderId="0" xfId="0" applyNumberFormat="1" applyFont="1">
      <alignment vertical="center"/>
    </xf>
    <xf numFmtId="0" fontId="19" fillId="0" borderId="0" xfId="0" applyFont="1">
      <alignment vertical="center"/>
    </xf>
    <xf numFmtId="58" fontId="19" fillId="0" borderId="0" xfId="0" applyNumberFormat="1" applyFont="1">
      <alignment vertical="center"/>
    </xf>
    <xf numFmtId="176" fontId="22" fillId="2" borderId="0" xfId="4" applyNumberFormat="1" applyFont="1" applyFill="1" applyProtection="1">
      <alignment vertical="center"/>
      <protection locked="0"/>
    </xf>
    <xf numFmtId="0" fontId="22" fillId="2" borderId="0" xfId="4" applyFont="1" applyFill="1" applyProtection="1">
      <alignment vertical="center"/>
      <protection locked="0"/>
    </xf>
    <xf numFmtId="0" fontId="22" fillId="2" borderId="51" xfId="4" applyFont="1" applyFill="1" applyBorder="1" applyAlignment="1" applyProtection="1">
      <alignment horizontal="distributed" vertical="center" wrapText="1"/>
      <protection locked="0"/>
    </xf>
    <xf numFmtId="0" fontId="22" fillId="2" borderId="52" xfId="4" applyFont="1" applyFill="1" applyBorder="1" applyAlignment="1" applyProtection="1">
      <alignment horizontal="distributed" vertical="center" wrapText="1"/>
      <protection locked="0"/>
    </xf>
    <xf numFmtId="0" fontId="22" fillId="2" borderId="53" xfId="4" applyFont="1" applyFill="1" applyBorder="1" applyAlignment="1" applyProtection="1">
      <alignment horizontal="distributed" vertical="center" wrapText="1"/>
      <protection locked="0"/>
    </xf>
    <xf numFmtId="0" fontId="23" fillId="2" borderId="0" xfId="4" applyFont="1" applyFill="1" applyProtection="1">
      <alignment vertical="center"/>
      <protection locked="0"/>
    </xf>
    <xf numFmtId="0" fontId="24" fillId="2" borderId="0" xfId="4" applyFont="1" applyFill="1" applyProtection="1">
      <alignment vertical="center"/>
      <protection locked="0"/>
    </xf>
    <xf numFmtId="0" fontId="22" fillId="2" borderId="49" xfId="4" applyFont="1" applyFill="1" applyBorder="1" applyProtection="1">
      <alignment vertical="center"/>
      <protection locked="0"/>
    </xf>
    <xf numFmtId="0" fontId="22" fillId="2" borderId="54" xfId="4" applyFont="1" applyFill="1" applyBorder="1" applyProtection="1">
      <alignment vertical="center"/>
      <protection locked="0"/>
    </xf>
    <xf numFmtId="0" fontId="22" fillId="2" borderId="55" xfId="4" applyFont="1" applyFill="1" applyBorder="1" applyProtection="1">
      <alignment vertical="center"/>
      <protection locked="0"/>
    </xf>
    <xf numFmtId="0" fontId="24" fillId="2" borderId="0" xfId="4" applyFont="1" applyFill="1" applyAlignment="1" applyProtection="1">
      <alignment horizontal="left" vertical="center"/>
      <protection locked="0"/>
    </xf>
    <xf numFmtId="0" fontId="25" fillId="2" borderId="0" xfId="4" applyFont="1" applyFill="1" applyAlignment="1">
      <alignment horizontal="left" vertical="center"/>
    </xf>
    <xf numFmtId="0" fontId="26" fillId="2" borderId="0" xfId="4" applyFont="1" applyFill="1">
      <alignment vertical="center"/>
    </xf>
    <xf numFmtId="0" fontId="22" fillId="2" borderId="56" xfId="4" applyFont="1" applyFill="1" applyBorder="1" applyProtection="1">
      <alignment vertical="center"/>
      <protection locked="0"/>
    </xf>
    <xf numFmtId="0" fontId="22" fillId="2" borderId="57" xfId="4" applyFont="1" applyFill="1" applyBorder="1" applyProtection="1">
      <alignment vertical="center"/>
      <protection locked="0"/>
    </xf>
    <xf numFmtId="0" fontId="22" fillId="2" borderId="46" xfId="4" applyFont="1" applyFill="1" applyBorder="1" applyProtection="1">
      <alignment vertical="center"/>
      <protection locked="0"/>
    </xf>
    <xf numFmtId="0" fontId="27" fillId="2" borderId="58" xfId="4" applyFont="1" applyFill="1" applyBorder="1" applyProtection="1">
      <alignment vertical="center"/>
      <protection locked="0"/>
    </xf>
    <xf numFmtId="0" fontId="26" fillId="2" borderId="45" xfId="0" applyFont="1" applyFill="1" applyBorder="1">
      <alignment vertical="center"/>
    </xf>
    <xf numFmtId="0" fontId="22" fillId="2" borderId="43" xfId="4" applyFont="1" applyFill="1" applyBorder="1" applyAlignment="1" applyProtection="1">
      <alignment horizontal="distributed" vertical="center"/>
      <protection locked="0"/>
    </xf>
    <xf numFmtId="0" fontId="22" fillId="2" borderId="45" xfId="4" applyFont="1" applyFill="1" applyBorder="1" applyAlignment="1" applyProtection="1">
      <alignment horizontal="left" vertical="center"/>
      <protection locked="0"/>
    </xf>
    <xf numFmtId="0" fontId="27" fillId="2" borderId="45" xfId="4" applyFont="1" applyFill="1" applyBorder="1" applyAlignment="1" applyProtection="1">
      <alignment horizontal="justify" vertical="center"/>
      <protection locked="0"/>
    </xf>
    <xf numFmtId="0" fontId="27" fillId="2" borderId="46" xfId="4" applyFont="1" applyFill="1" applyBorder="1" applyProtection="1">
      <alignment vertical="center"/>
      <protection locked="0"/>
    </xf>
    <xf numFmtId="0" fontId="27" fillId="2" borderId="60" xfId="4" applyFont="1" applyFill="1" applyBorder="1" applyProtection="1">
      <alignment vertical="center"/>
      <protection locked="0"/>
    </xf>
    <xf numFmtId="0" fontId="27" fillId="2" borderId="0" xfId="4" applyFont="1" applyFill="1" applyProtection="1">
      <alignment vertical="center"/>
      <protection locked="0"/>
    </xf>
    <xf numFmtId="0" fontId="22" fillId="2" borderId="44" xfId="4" applyFont="1" applyFill="1" applyBorder="1" applyAlignment="1" applyProtection="1">
      <alignment horizontal="distributed" vertical="center"/>
      <protection locked="0"/>
    </xf>
    <xf numFmtId="0" fontId="22" fillId="2" borderId="0" xfId="4" applyFont="1" applyFill="1">
      <alignment vertical="center"/>
    </xf>
    <xf numFmtId="0" fontId="27" fillId="2" borderId="55" xfId="4" applyFont="1" applyFill="1" applyBorder="1" applyProtection="1">
      <alignment vertical="center"/>
      <protection locked="0"/>
    </xf>
    <xf numFmtId="0" fontId="27" fillId="2" borderId="60" xfId="4" applyFont="1" applyFill="1" applyBorder="1" applyAlignment="1" applyProtection="1">
      <alignment horizontal="distributed" vertical="center"/>
      <protection locked="0"/>
    </xf>
    <xf numFmtId="0" fontId="26" fillId="2" borderId="48" xfId="4" applyFont="1" applyFill="1" applyBorder="1">
      <alignment vertical="center"/>
    </xf>
    <xf numFmtId="0" fontId="27" fillId="2" borderId="45" xfId="4" applyFont="1" applyFill="1" applyBorder="1" applyProtection="1">
      <alignment vertical="center"/>
      <protection locked="0"/>
    </xf>
    <xf numFmtId="0" fontId="27" fillId="2" borderId="43" xfId="4" applyFont="1" applyFill="1" applyBorder="1" applyProtection="1">
      <alignment vertical="center"/>
      <protection locked="0"/>
    </xf>
    <xf numFmtId="0" fontId="26" fillId="2" borderId="45" xfId="4" applyFont="1" applyFill="1" applyBorder="1">
      <alignment vertical="center"/>
    </xf>
    <xf numFmtId="0" fontId="30" fillId="2" borderId="60" xfId="4" applyFont="1" applyFill="1" applyBorder="1" applyAlignment="1" applyProtection="1">
      <alignment horizontal="center" vertical="center"/>
      <protection locked="0"/>
    </xf>
    <xf numFmtId="0" fontId="30" fillId="2" borderId="61" xfId="4" applyFont="1" applyFill="1" applyBorder="1" applyAlignment="1" applyProtection="1">
      <alignment horizontal="left" vertical="center"/>
      <protection locked="0"/>
    </xf>
    <xf numFmtId="194" fontId="31" fillId="2" borderId="0" xfId="4" applyNumberFormat="1" applyFont="1" applyFill="1" applyProtection="1">
      <alignment vertical="center"/>
      <protection locked="0"/>
    </xf>
    <xf numFmtId="0" fontId="30" fillId="2" borderId="49" xfId="4" applyFont="1" applyFill="1" applyBorder="1" applyProtection="1">
      <alignment vertical="center"/>
      <protection locked="0"/>
    </xf>
    <xf numFmtId="0" fontId="30" fillId="2" borderId="61" xfId="4" applyFont="1" applyFill="1" applyBorder="1" applyAlignment="1" applyProtection="1">
      <alignment horizontal="distributed" vertical="center"/>
      <protection locked="0"/>
    </xf>
    <xf numFmtId="3" fontId="31" fillId="2" borderId="0" xfId="4" applyNumberFormat="1" applyFont="1" applyFill="1" applyProtection="1">
      <alignment vertical="center"/>
      <protection locked="0"/>
    </xf>
    <xf numFmtId="0" fontId="30" fillId="2" borderId="60" xfId="4" applyFont="1" applyFill="1" applyBorder="1" applyProtection="1">
      <alignment vertical="center"/>
      <protection locked="0"/>
    </xf>
    <xf numFmtId="0" fontId="30" fillId="2" borderId="61" xfId="4" applyFont="1" applyFill="1" applyBorder="1" applyAlignment="1" applyProtection="1">
      <alignment horizontal="center" vertical="center"/>
      <protection locked="0"/>
    </xf>
    <xf numFmtId="0" fontId="30" fillId="2" borderId="60" xfId="4" applyFont="1" applyFill="1" applyBorder="1" applyAlignment="1" applyProtection="1">
      <alignment horizontal="distributed" vertical="center"/>
      <protection locked="0"/>
    </xf>
    <xf numFmtId="3" fontId="32" fillId="2" borderId="0" xfId="4" applyNumberFormat="1" applyFont="1" applyFill="1" applyProtection="1">
      <alignment vertical="center"/>
      <protection locked="0"/>
    </xf>
    <xf numFmtId="0" fontId="30" fillId="2" borderId="48" xfId="4" applyFont="1" applyFill="1" applyBorder="1" applyProtection="1">
      <alignment vertical="center"/>
      <protection locked="0"/>
    </xf>
    <xf numFmtId="0" fontId="30" fillId="2" borderId="62" xfId="4" applyFont="1" applyFill="1" applyBorder="1" applyAlignment="1" applyProtection="1">
      <alignment horizontal="distributed" vertical="center"/>
      <protection locked="0"/>
    </xf>
    <xf numFmtId="195" fontId="31" fillId="2" borderId="45" xfId="4" applyNumberFormat="1" applyFont="1" applyFill="1" applyBorder="1" applyProtection="1">
      <alignment vertical="center"/>
      <protection locked="0"/>
    </xf>
    <xf numFmtId="0" fontId="27" fillId="2" borderId="0" xfId="4" applyFont="1" applyFill="1" applyAlignment="1" applyProtection="1">
      <alignment horizontal="center" vertical="center"/>
      <protection locked="0"/>
    </xf>
    <xf numFmtId="5" fontId="33" fillId="2" borderId="0" xfId="4" applyNumberFormat="1" applyFont="1" applyFill="1" applyProtection="1">
      <alignment vertical="center"/>
      <protection locked="0"/>
    </xf>
    <xf numFmtId="0" fontId="22" fillId="2" borderId="61" xfId="4" applyFont="1" applyFill="1" applyBorder="1" applyAlignment="1" applyProtection="1">
      <alignment horizontal="distributed"/>
      <protection locked="0"/>
    </xf>
    <xf numFmtId="196" fontId="22" fillId="2" borderId="0" xfId="4" applyNumberFormat="1" applyFont="1" applyFill="1" applyAlignment="1">
      <alignment horizontal="left" vertical="center"/>
    </xf>
    <xf numFmtId="0" fontId="22" fillId="2" borderId="61" xfId="4" applyFont="1" applyFill="1" applyBorder="1" applyAlignment="1" applyProtection="1">
      <alignment horizontal="distributed" vertical="center"/>
      <protection locked="0"/>
    </xf>
    <xf numFmtId="0" fontId="22" fillId="2" borderId="60" xfId="4" applyFont="1" applyFill="1" applyBorder="1" applyProtection="1">
      <alignment vertical="center"/>
      <protection locked="0"/>
    </xf>
    <xf numFmtId="197" fontId="22" fillId="2" borderId="0" xfId="4" applyNumberFormat="1" applyFont="1" applyFill="1" applyAlignment="1" applyProtection="1">
      <alignment horizontal="left" vertical="center"/>
      <protection locked="0"/>
    </xf>
    <xf numFmtId="0" fontId="22" fillId="2" borderId="62" xfId="4" applyFont="1" applyFill="1" applyBorder="1" applyAlignment="1" applyProtection="1">
      <alignment horizontal="distributed" vertical="top"/>
      <protection locked="0"/>
    </xf>
    <xf numFmtId="0" fontId="22" fillId="2" borderId="62" xfId="4" applyFont="1" applyFill="1" applyBorder="1" applyAlignment="1" applyProtection="1">
      <alignment vertical="top"/>
      <protection locked="0"/>
    </xf>
    <xf numFmtId="0" fontId="22" fillId="2" borderId="45" xfId="4" applyFont="1" applyFill="1" applyBorder="1" applyProtection="1">
      <alignment vertical="center"/>
      <protection locked="0"/>
    </xf>
    <xf numFmtId="196" fontId="22" fillId="2" borderId="60" xfId="4" applyNumberFormat="1" applyFont="1" applyFill="1" applyBorder="1" applyAlignment="1">
      <alignment horizontal="center" vertical="center"/>
    </xf>
    <xf numFmtId="38" fontId="22" fillId="2" borderId="0" xfId="2" applyFont="1" applyFill="1" applyBorder="1" applyProtection="1">
      <alignment vertical="center"/>
      <protection locked="0"/>
    </xf>
    <xf numFmtId="0" fontId="26" fillId="2" borderId="61" xfId="0" applyFont="1" applyFill="1" applyBorder="1">
      <alignment vertical="center"/>
    </xf>
    <xf numFmtId="0" fontId="26" fillId="2" borderId="0" xfId="0" applyFont="1" applyFill="1">
      <alignment vertical="center"/>
    </xf>
    <xf numFmtId="0" fontId="26" fillId="2" borderId="55" xfId="0" applyFont="1" applyFill="1" applyBorder="1">
      <alignment vertical="center"/>
    </xf>
    <xf numFmtId="38" fontId="22" fillId="2" borderId="0" xfId="2" applyFont="1" applyFill="1" applyBorder="1" applyAlignment="1">
      <alignment horizontal="left" vertical="center"/>
    </xf>
    <xf numFmtId="0" fontId="22" fillId="2" borderId="61" xfId="4" applyFont="1" applyFill="1" applyBorder="1" applyAlignment="1" applyProtection="1">
      <alignment horizontal="center" vertical="center"/>
      <protection locked="0"/>
    </xf>
    <xf numFmtId="0" fontId="22" fillId="2" borderId="61" xfId="4" applyFont="1" applyFill="1" applyBorder="1" applyAlignment="1" applyProtection="1">
      <alignment vertical="top"/>
      <protection locked="0"/>
    </xf>
    <xf numFmtId="0" fontId="22" fillId="2" borderId="61" xfId="4" applyFont="1" applyFill="1" applyBorder="1" applyAlignment="1" applyProtection="1">
      <protection locked="0"/>
    </xf>
    <xf numFmtId="198" fontId="34" fillId="2" borderId="60" xfId="4" applyNumberFormat="1" applyFont="1" applyFill="1" applyBorder="1" applyAlignment="1" applyProtection="1">
      <alignment horizontal="left" vertical="center"/>
      <protection locked="0"/>
    </xf>
    <xf numFmtId="0" fontId="26" fillId="2" borderId="61" xfId="4" applyFont="1" applyFill="1" applyBorder="1" applyAlignment="1" applyProtection="1">
      <alignment horizontal="distributed" vertical="center" wrapText="1"/>
      <protection locked="0"/>
    </xf>
    <xf numFmtId="0" fontId="22" fillId="2" borderId="61" xfId="4" applyFont="1" applyFill="1" applyBorder="1" applyProtection="1">
      <alignment vertical="center"/>
      <protection locked="0"/>
    </xf>
    <xf numFmtId="196" fontId="22" fillId="2" borderId="0" xfId="4" applyNumberFormat="1" applyFont="1" applyFill="1" applyAlignment="1">
      <alignment horizontal="left" vertical="center" shrinkToFit="1"/>
    </xf>
    <xf numFmtId="0" fontId="26" fillId="2" borderId="62" xfId="4" applyFont="1" applyFill="1" applyBorder="1" applyAlignment="1" applyProtection="1">
      <alignment horizontal="distributed" vertical="center" wrapText="1"/>
      <protection locked="0"/>
    </xf>
    <xf numFmtId="199" fontId="22" fillId="2" borderId="0" xfId="2" applyNumberFormat="1" applyFont="1" applyFill="1" applyBorder="1" applyAlignment="1" applyProtection="1">
      <alignment horizontal="left" vertical="center"/>
      <protection locked="0"/>
    </xf>
    <xf numFmtId="0" fontId="22" fillId="2" borderId="63" xfId="4" applyFont="1" applyFill="1" applyBorder="1" applyProtection="1">
      <alignment vertical="center"/>
      <protection locked="0"/>
    </xf>
    <xf numFmtId="0" fontId="22" fillId="2" borderId="64" xfId="4" applyFont="1" applyFill="1" applyBorder="1" applyProtection="1">
      <alignment vertical="center"/>
      <protection locked="0"/>
    </xf>
    <xf numFmtId="0" fontId="10" fillId="2" borderId="0" xfId="0" applyFont="1" applyFill="1">
      <alignment vertical="center"/>
    </xf>
    <xf numFmtId="0" fontId="35" fillId="2" borderId="0" xfId="4" applyFont="1" applyFill="1" applyAlignment="1" applyProtection="1">
      <alignment horizontal="left" vertical="center"/>
      <protection locked="0"/>
    </xf>
    <xf numFmtId="0" fontId="36" fillId="2" borderId="0" xfId="4" applyFont="1" applyFill="1" applyAlignment="1" applyProtection="1">
      <alignment horizontal="left" vertical="center"/>
      <protection locked="0"/>
    </xf>
    <xf numFmtId="0" fontId="36" fillId="2" borderId="0" xfId="4" applyFont="1" applyFill="1" applyProtection="1">
      <alignment vertical="center"/>
      <protection locked="0"/>
    </xf>
    <xf numFmtId="0" fontId="22" fillId="2" borderId="61" xfId="4" applyFont="1" applyFill="1" applyBorder="1" applyAlignment="1">
      <alignment horizontal="left" vertical="center"/>
    </xf>
    <xf numFmtId="0" fontId="22" fillId="2" borderId="0" xfId="4" applyFont="1" applyFill="1" applyAlignment="1">
      <alignment horizontal="left" vertical="center"/>
    </xf>
    <xf numFmtId="0" fontId="22" fillId="2" borderId="55" xfId="4" applyFont="1" applyFill="1" applyBorder="1" applyAlignment="1">
      <alignment horizontal="left" vertical="center"/>
    </xf>
    <xf numFmtId="0" fontId="22" fillId="2" borderId="60" xfId="4" applyFont="1" applyFill="1" applyBorder="1" applyAlignment="1" applyProtection="1">
      <alignment horizontal="left" vertical="center"/>
      <protection locked="0"/>
    </xf>
    <xf numFmtId="196" fontId="22" fillId="2" borderId="0" xfId="4" applyNumberFormat="1" applyFont="1" applyFill="1">
      <alignment vertical="center"/>
    </xf>
    <xf numFmtId="198" fontId="34" fillId="2" borderId="0" xfId="4" applyNumberFormat="1" applyFont="1" applyFill="1" applyAlignment="1" applyProtection="1">
      <alignment horizontal="right" vertical="center"/>
      <protection locked="0"/>
    </xf>
    <xf numFmtId="176" fontId="22" fillId="2" borderId="55" xfId="4" applyNumberFormat="1" applyFont="1" applyFill="1" applyBorder="1" applyProtection="1">
      <alignment vertical="center"/>
      <protection locked="0"/>
    </xf>
    <xf numFmtId="198" fontId="34" fillId="2" borderId="63" xfId="4" applyNumberFormat="1" applyFont="1" applyFill="1" applyBorder="1" applyAlignment="1" applyProtection="1">
      <alignment horizontal="right" vertical="center"/>
      <protection locked="0"/>
    </xf>
    <xf numFmtId="0" fontId="22" fillId="2" borderId="61" xfId="4" applyFont="1" applyFill="1" applyBorder="1" applyAlignment="1" applyProtection="1">
      <alignment horizontal="distributed" vertical="top"/>
      <protection locked="0"/>
    </xf>
    <xf numFmtId="38" fontId="14" fillId="2" borderId="0" xfId="2" applyFont="1" applyFill="1" applyBorder="1" applyAlignment="1">
      <alignment horizontal="left" vertical="center"/>
    </xf>
    <xf numFmtId="0" fontId="27" fillId="2" borderId="62" xfId="4" applyFont="1" applyFill="1" applyBorder="1" applyAlignment="1" applyProtection="1">
      <alignment horizontal="center" vertical="center"/>
      <protection locked="0"/>
    </xf>
    <xf numFmtId="0" fontId="27" fillId="2" borderId="45" xfId="4" applyFont="1" applyFill="1" applyBorder="1" applyAlignment="1" applyProtection="1">
      <alignment horizontal="center" vertical="center"/>
      <protection locked="0"/>
    </xf>
    <xf numFmtId="0" fontId="27" fillId="2" borderId="46" xfId="4" applyFont="1" applyFill="1" applyBorder="1" applyAlignment="1" applyProtection="1">
      <alignment horizontal="center" vertical="center"/>
      <protection locked="0"/>
    </xf>
    <xf numFmtId="196" fontId="22" fillId="2" borderId="60" xfId="4" applyNumberFormat="1" applyFont="1" applyFill="1" applyBorder="1" applyAlignment="1">
      <alignment horizontal="left" vertical="center"/>
    </xf>
    <xf numFmtId="0" fontId="34" fillId="2" borderId="60" xfId="4" applyFont="1" applyFill="1" applyBorder="1" applyAlignment="1" applyProtection="1">
      <alignment horizontal="center" vertical="center"/>
      <protection locked="0"/>
    </xf>
    <xf numFmtId="176" fontId="4" fillId="0" borderId="9" xfId="0" applyNumberFormat="1" applyFont="1" applyBorder="1" applyAlignment="1" applyProtection="1">
      <alignment horizontal="left" vertical="center"/>
      <protection locked="0"/>
    </xf>
    <xf numFmtId="176" fontId="7" fillId="0" borderId="20" xfId="0" applyNumberFormat="1" applyFont="1" applyBorder="1">
      <alignment vertical="center"/>
    </xf>
    <xf numFmtId="38" fontId="4" fillId="0" borderId="35" xfId="2" applyFont="1" applyBorder="1" applyAlignment="1">
      <alignment horizontal="right" vertical="center"/>
    </xf>
    <xf numFmtId="0" fontId="4" fillId="0" borderId="0" xfId="0" applyFont="1" applyAlignment="1">
      <alignment horizontal="distributed" vertical="center"/>
    </xf>
    <xf numFmtId="38" fontId="4" fillId="0" borderId="0" xfId="2" applyFont="1" applyBorder="1" applyAlignment="1">
      <alignment horizontal="right" vertical="center"/>
    </xf>
    <xf numFmtId="191" fontId="4" fillId="0" borderId="0" xfId="0" applyNumberFormat="1" applyFont="1">
      <alignment vertical="center"/>
    </xf>
    <xf numFmtId="182" fontId="4" fillId="0" borderId="9" xfId="0" applyNumberFormat="1" applyFont="1" applyBorder="1" applyAlignment="1" applyProtection="1">
      <alignment horizontal="left" vertical="center"/>
      <protection locked="0"/>
    </xf>
    <xf numFmtId="0" fontId="4" fillId="0" borderId="7" xfId="0" applyFont="1" applyBorder="1" applyAlignment="1" applyProtection="1">
      <alignment wrapText="1"/>
      <protection locked="0"/>
    </xf>
    <xf numFmtId="0" fontId="4" fillId="0" borderId="8" xfId="0" applyFont="1" applyBorder="1" applyAlignment="1" applyProtection="1">
      <alignment wrapText="1"/>
      <protection locked="0"/>
    </xf>
    <xf numFmtId="0" fontId="8" fillId="0" borderId="41" xfId="0" applyFont="1" applyBorder="1">
      <alignment vertical="center"/>
    </xf>
    <xf numFmtId="2" fontId="8" fillId="0" borderId="41" xfId="0" applyNumberFormat="1" applyFont="1" applyBorder="1">
      <alignment vertical="center"/>
    </xf>
    <xf numFmtId="2" fontId="8" fillId="0" borderId="0" xfId="0" applyNumberFormat="1" applyFont="1">
      <alignment vertical="center"/>
    </xf>
    <xf numFmtId="2" fontId="8" fillId="0" borderId="69" xfId="0" applyNumberFormat="1" applyFont="1" applyBorder="1">
      <alignment vertical="center"/>
    </xf>
    <xf numFmtId="2" fontId="8" fillId="0" borderId="70" xfId="0" applyNumberFormat="1" applyFont="1" applyBorder="1">
      <alignment vertical="center"/>
    </xf>
    <xf numFmtId="0" fontId="8" fillId="0" borderId="70" xfId="0" applyFont="1" applyBorder="1">
      <alignment vertical="center"/>
    </xf>
    <xf numFmtId="0" fontId="14" fillId="0" borderId="25" xfId="0" applyFont="1" applyBorder="1">
      <alignment vertical="center"/>
    </xf>
    <xf numFmtId="0" fontId="14" fillId="0" borderId="22" xfId="0" applyFont="1" applyBorder="1">
      <alignment vertical="center"/>
    </xf>
    <xf numFmtId="200" fontId="22" fillId="2" borderId="0" xfId="4" applyNumberFormat="1" applyFont="1" applyFill="1" applyAlignment="1">
      <alignment horizontal="left" vertical="center"/>
    </xf>
    <xf numFmtId="200" fontId="22" fillId="2" borderId="0" xfId="4" applyNumberFormat="1" applyFont="1" applyFill="1" applyAlignment="1" applyProtection="1">
      <alignment horizontal="left" vertical="center"/>
      <protection locked="0"/>
    </xf>
    <xf numFmtId="0" fontId="17" fillId="0" borderId="0" xfId="0" applyFont="1" applyAlignment="1">
      <alignment horizontal="center" vertical="center"/>
    </xf>
    <xf numFmtId="0" fontId="19" fillId="0" borderId="0" xfId="0" applyFont="1" applyAlignment="1">
      <alignment horizontal="left" vertical="center"/>
    </xf>
    <xf numFmtId="0" fontId="20" fillId="0" borderId="0" xfId="0" applyFont="1" applyAlignment="1">
      <alignment horizontal="left" vertical="center" wrapText="1"/>
    </xf>
    <xf numFmtId="0" fontId="28" fillId="2" borderId="59" xfId="4" applyFont="1" applyFill="1" applyBorder="1" applyAlignment="1" applyProtection="1">
      <alignment horizontal="center" vertical="center"/>
      <protection locked="0"/>
    </xf>
    <xf numFmtId="0" fontId="22" fillId="2" borderId="66" xfId="4" applyFont="1" applyFill="1" applyBorder="1" applyAlignment="1">
      <alignment horizontal="left" vertical="center" wrapText="1"/>
    </xf>
    <xf numFmtId="0" fontId="22" fillId="2" borderId="65" xfId="4" applyFont="1" applyFill="1" applyBorder="1" applyAlignment="1">
      <alignment horizontal="left" vertical="center" wrapText="1"/>
    </xf>
    <xf numFmtId="0" fontId="22" fillId="2" borderId="68" xfId="4" applyFont="1" applyFill="1" applyBorder="1" applyAlignment="1">
      <alignment horizontal="left" vertical="center" wrapText="1"/>
    </xf>
    <xf numFmtId="0" fontId="22" fillId="2" borderId="61" xfId="4" applyFont="1" applyFill="1" applyBorder="1" applyAlignment="1">
      <alignment horizontal="left" vertical="center" wrapText="1"/>
    </xf>
    <xf numFmtId="0" fontId="22" fillId="2" borderId="0" xfId="4" applyFont="1" applyFill="1" applyAlignment="1">
      <alignment horizontal="left" vertical="center" wrapText="1"/>
    </xf>
    <xf numFmtId="0" fontId="22" fillId="2" borderId="54" xfId="4" applyFont="1" applyFill="1" applyBorder="1" applyAlignment="1">
      <alignment horizontal="left" vertical="center" wrapText="1"/>
    </xf>
    <xf numFmtId="0" fontId="22" fillId="2" borderId="62" xfId="4" applyFont="1" applyFill="1" applyBorder="1" applyAlignment="1">
      <alignment horizontal="left" vertical="center" wrapText="1"/>
    </xf>
    <xf numFmtId="0" fontId="22" fillId="2" borderId="45" xfId="4" applyFont="1" applyFill="1" applyBorder="1" applyAlignment="1">
      <alignment horizontal="left" vertical="center" wrapText="1"/>
    </xf>
    <xf numFmtId="0" fontId="22" fillId="2" borderId="57" xfId="4" applyFont="1" applyFill="1" applyBorder="1" applyAlignment="1">
      <alignment horizontal="left" vertical="center" wrapText="1"/>
    </xf>
    <xf numFmtId="0" fontId="26" fillId="2" borderId="42" xfId="4" applyFont="1" applyFill="1" applyBorder="1" applyAlignment="1" applyProtection="1">
      <alignment horizontal="center" vertical="center" wrapText="1"/>
      <protection locked="0"/>
    </xf>
    <xf numFmtId="0" fontId="26" fillId="2" borderId="43" xfId="4" applyFont="1" applyFill="1" applyBorder="1" applyAlignment="1" applyProtection="1">
      <alignment horizontal="center" vertical="center" wrapText="1"/>
      <protection locked="0"/>
    </xf>
    <xf numFmtId="0" fontId="22" fillId="2" borderId="66" xfId="4" applyFont="1" applyFill="1" applyBorder="1" applyAlignment="1" applyProtection="1">
      <alignment horizontal="center" vertical="center"/>
      <protection locked="0"/>
    </xf>
    <xf numFmtId="0" fontId="22" fillId="2" borderId="65" xfId="4" applyFont="1" applyFill="1" applyBorder="1" applyAlignment="1" applyProtection="1">
      <alignment horizontal="center" vertical="center"/>
      <protection locked="0"/>
    </xf>
    <xf numFmtId="0" fontId="22" fillId="2" borderId="47" xfId="4" applyFont="1" applyFill="1" applyBorder="1" applyAlignment="1" applyProtection="1">
      <alignment horizontal="center" vertical="center"/>
      <protection locked="0"/>
    </xf>
    <xf numFmtId="0" fontId="22" fillId="2" borderId="62" xfId="4" applyFont="1" applyFill="1" applyBorder="1" applyAlignment="1" applyProtection="1">
      <alignment horizontal="center" vertical="center"/>
      <protection locked="0"/>
    </xf>
    <xf numFmtId="0" fontId="22" fillId="2" borderId="45" xfId="4" applyFont="1" applyFill="1" applyBorder="1" applyAlignment="1" applyProtection="1">
      <alignment horizontal="center" vertical="center"/>
      <protection locked="0"/>
    </xf>
    <xf numFmtId="0" fontId="22" fillId="2" borderId="46" xfId="4" applyFont="1" applyFill="1" applyBorder="1" applyAlignment="1" applyProtection="1">
      <alignment horizontal="center" vertical="center"/>
      <protection locked="0"/>
    </xf>
    <xf numFmtId="0" fontId="15" fillId="2" borderId="44" xfId="4" applyFont="1" applyFill="1" applyBorder="1" applyAlignment="1" applyProtection="1">
      <alignment horizontal="center" vertical="center"/>
      <protection locked="0"/>
    </xf>
    <xf numFmtId="0" fontId="15" fillId="2" borderId="67" xfId="4" applyFont="1" applyFill="1" applyBorder="1" applyAlignment="1" applyProtection="1">
      <alignment horizontal="center" vertical="center"/>
      <protection locked="0"/>
    </xf>
    <xf numFmtId="0" fontId="22" fillId="2" borderId="0" xfId="4" applyFont="1" applyFill="1" applyAlignment="1" applyProtection="1">
      <alignment horizontal="center" vertical="center"/>
      <protection locked="0"/>
    </xf>
    <xf numFmtId="0" fontId="22" fillId="2" borderId="55" xfId="4" applyFont="1" applyFill="1" applyBorder="1" applyAlignment="1" applyProtection="1">
      <alignment horizontal="center" vertical="center"/>
      <protection locked="0"/>
    </xf>
    <xf numFmtId="0" fontId="22" fillId="2" borderId="63" xfId="4" applyFont="1" applyFill="1" applyBorder="1" applyAlignment="1" applyProtection="1">
      <alignment horizontal="center" vertical="center"/>
      <protection locked="0"/>
    </xf>
    <xf numFmtId="0" fontId="22" fillId="2" borderId="50" xfId="4" applyFont="1" applyFill="1" applyBorder="1" applyAlignment="1" applyProtection="1">
      <alignment horizontal="center" vertical="center"/>
      <protection locked="0"/>
    </xf>
    <xf numFmtId="0" fontId="27" fillId="2" borderId="66" xfId="4" applyFont="1" applyFill="1" applyBorder="1" applyAlignment="1" applyProtection="1">
      <alignment horizontal="center"/>
      <protection locked="0"/>
    </xf>
    <xf numFmtId="0" fontId="27" fillId="2" borderId="65" xfId="4" applyFont="1" applyFill="1" applyBorder="1" applyAlignment="1" applyProtection="1">
      <alignment horizontal="center"/>
      <protection locked="0"/>
    </xf>
    <xf numFmtId="0" fontId="27" fillId="2" borderId="47" xfId="4" applyFont="1" applyFill="1" applyBorder="1" applyAlignment="1" applyProtection="1">
      <alignment horizontal="center"/>
      <protection locked="0"/>
    </xf>
    <xf numFmtId="0" fontId="27" fillId="2" borderId="61" xfId="4" applyFont="1" applyFill="1" applyBorder="1" applyAlignment="1" applyProtection="1">
      <alignment horizontal="center"/>
      <protection locked="0"/>
    </xf>
    <xf numFmtId="0" fontId="27" fillId="2" borderId="0" xfId="4" applyFont="1" applyFill="1" applyAlignment="1" applyProtection="1">
      <alignment horizontal="center"/>
      <protection locked="0"/>
    </xf>
    <xf numFmtId="0" fontId="27" fillId="2" borderId="55" xfId="4" applyFont="1" applyFill="1" applyBorder="1" applyAlignment="1" applyProtection="1">
      <alignment horizontal="center"/>
      <protection locked="0"/>
    </xf>
    <xf numFmtId="0" fontId="22" fillId="2" borderId="61" xfId="4" applyFont="1" applyFill="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14" fontId="4" fillId="0" borderId="12" xfId="0" applyNumberFormat="1" applyFont="1" applyBorder="1" applyAlignment="1">
      <alignment horizontal="center" vertical="center"/>
    </xf>
    <xf numFmtId="14" fontId="4" fillId="0" borderId="13" xfId="0" applyNumberFormat="1" applyFont="1" applyBorder="1" applyAlignment="1">
      <alignment horizontal="center" vertical="center"/>
    </xf>
    <xf numFmtId="0" fontId="4" fillId="0" borderId="0" xfId="0" applyFont="1" applyAlignment="1">
      <alignment horizontal="center" vertical="center" shrinkToFit="1"/>
    </xf>
    <xf numFmtId="0" fontId="4" fillId="0" borderId="15" xfId="0" applyFont="1" applyBorder="1" applyAlignment="1">
      <alignment horizontal="center" vertical="center" shrinkToFit="1"/>
    </xf>
    <xf numFmtId="186" fontId="4" fillId="0" borderId="19" xfId="0" applyNumberFormat="1" applyFont="1" applyBorder="1" applyAlignment="1">
      <alignment horizontal="left" vertical="center" shrinkToFit="1"/>
    </xf>
    <xf numFmtId="186" fontId="4" fillId="0" borderId="18" xfId="0" applyNumberFormat="1" applyFont="1" applyBorder="1" applyAlignment="1">
      <alignment horizontal="left" vertical="center" shrinkToFit="1"/>
    </xf>
    <xf numFmtId="0" fontId="13" fillId="0" borderId="0" xfId="0" applyFont="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184" fontId="4" fillId="0" borderId="22" xfId="0" applyNumberFormat="1" applyFont="1" applyBorder="1" applyAlignment="1">
      <alignment horizontal="left" vertical="center"/>
    </xf>
    <xf numFmtId="184" fontId="4" fillId="0" borderId="25" xfId="0" applyNumberFormat="1" applyFont="1" applyBorder="1" applyAlignment="1">
      <alignment horizontal="left" vertical="center"/>
    </xf>
    <xf numFmtId="0" fontId="14" fillId="0" borderId="22" xfId="0" applyFont="1" applyBorder="1" applyAlignment="1">
      <alignment horizontal="left" vertical="center"/>
    </xf>
    <xf numFmtId="0" fontId="14" fillId="0" borderId="25" xfId="0" applyFont="1" applyBorder="1" applyAlignment="1">
      <alignment horizontal="left" vertical="center"/>
    </xf>
    <xf numFmtId="0" fontId="4" fillId="0" borderId="19" xfId="0" applyFont="1" applyBorder="1" applyAlignment="1">
      <alignment horizontal="left" vertical="center"/>
    </xf>
    <xf numFmtId="0" fontId="4" fillId="0" borderId="18" xfId="0" applyFont="1" applyBorder="1" applyAlignment="1">
      <alignment horizontal="left" vertical="center"/>
    </xf>
    <xf numFmtId="184" fontId="4" fillId="0" borderId="22" xfId="0" applyNumberFormat="1" applyFont="1" applyBorder="1" applyAlignment="1">
      <alignment horizontal="left" vertical="center" shrinkToFit="1"/>
    </xf>
    <xf numFmtId="184" fontId="4" fillId="0" borderId="25" xfId="0" applyNumberFormat="1" applyFont="1" applyBorder="1" applyAlignment="1">
      <alignment horizontal="left" vertical="center" shrinkToFit="1"/>
    </xf>
    <xf numFmtId="0" fontId="14" fillId="0" borderId="19" xfId="0" applyFont="1" applyBorder="1" applyAlignment="1">
      <alignment horizontal="left" vertical="center"/>
    </xf>
    <xf numFmtId="0" fontId="14" fillId="0" borderId="18" xfId="0" applyFont="1" applyBorder="1" applyAlignment="1">
      <alignment horizontal="left" vertical="center"/>
    </xf>
    <xf numFmtId="0" fontId="4" fillId="0" borderId="22" xfId="0" applyFont="1" applyBorder="1" applyAlignment="1">
      <alignment horizontal="left" vertical="center" shrinkToFit="1"/>
    </xf>
    <xf numFmtId="0" fontId="4" fillId="0" borderId="25" xfId="0" applyFont="1" applyBorder="1" applyAlignment="1">
      <alignment horizontal="left" vertical="center" shrinkToFit="1"/>
    </xf>
    <xf numFmtId="186" fontId="4" fillId="0" borderId="19" xfId="0" applyNumberFormat="1" applyFont="1" applyBorder="1" applyAlignment="1">
      <alignment horizontal="left" vertical="center"/>
    </xf>
    <xf numFmtId="186" fontId="4" fillId="0" borderId="18" xfId="0" applyNumberFormat="1" applyFont="1" applyBorder="1" applyAlignment="1">
      <alignment horizontal="left" vertical="center"/>
    </xf>
    <xf numFmtId="0" fontId="13" fillId="0" borderId="0" xfId="0" applyFont="1" applyAlignment="1">
      <alignment horizontal="center"/>
    </xf>
    <xf numFmtId="14" fontId="4" fillId="0" borderId="12" xfId="0" applyNumberFormat="1" applyFont="1" applyBorder="1" applyAlignment="1">
      <alignment horizontal="center" vertical="center" shrinkToFit="1"/>
    </xf>
    <xf numFmtId="14" fontId="4" fillId="0" borderId="13" xfId="0" applyNumberFormat="1" applyFont="1" applyBorder="1" applyAlignment="1">
      <alignment horizontal="center" vertical="center" shrinkToFit="1"/>
    </xf>
  </cellXfs>
  <cellStyles count="5">
    <cellStyle name="パーセント" xfId="1" builtinId="5"/>
    <cellStyle name="桁区切り" xfId="2" builtinId="6"/>
    <cellStyle name="標準" xfId="0" builtinId="0"/>
    <cellStyle name="標準 2" xfId="3" xr:uid="{00000000-0005-0000-0000-00002F000000}"/>
    <cellStyle name="標準_鏡付き.XLS" xfId="4" xr:uid="{7EE3E006-8557-4F68-A892-3B8D12F11D51}"/>
  </cellStyles>
  <dxfs count="0"/>
  <tableStyles count="0" defaultTableStyle="TableStyleMedium2" defaultPivotStyle="PivotStyleLight16"/>
  <colors>
    <mruColors>
      <color rgb="FFFFFF00"/>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styles" Target="styles.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L661184\&#24037;&#21209;\&#24037;&#21209;\&#24037;&#20107;H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l661184\&#19978;&#37326;\&#24037;&#21209;\&#19978;&#37326;\H13&#20197;&#38477;&#22303;&#26408;&#24037;&#20107;\&#24037;&#21209;\&#24037;&#20107;H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Tc16127\&#20849;&#26377;&#12501;&#12449;&#12452;&#12523;\&#20195;&#20385;&#34920;\16-5\&#20195;&#20385;16-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l661184\&#24037;&#21209;\&#20195;&#20385;&#34920;\14-4\&#20195;&#20385;14-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l661184\&#20195;&#20385;&#34920;\14-4\&#20195;&#20385;14-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l661184\&#26612;&#27836;\&#20195;&#20385;&#34920;\14-5\&#20195;&#20385;14-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l661184\&#20195;&#20385;&#34920;\15-7\&#20195;&#20385;15-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L661184\&#19978;&#37326;\&#24037;&#21209;\&#29575;&#35336;&#31639;9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l661184\&#24037;&#21209;\&#20195;&#20385;&#34920;\13-5\&#20195;&#20385;13-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RVER\SERVER&#12398;D\DATA\&#25991;&#26360;\&#26908;&#26619;&#35519;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24037;&#21209;\&#37096;&#2086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L661184\&#19978;&#37326;\&#24037;&#21209;\&#37096;&#2086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l661184\&#26612;&#27836;\db\&#22303;&#21336;14-5.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l661184\&#24037;&#21209;\&#20195;&#20385;&#34920;\13-10\&#20195;&#20385;13-1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20849;&#26377;&#12501;&#12449;&#12452;&#12523;/02&#22320;&#31821;&#26989;&#21209;&#20418;/&#22320;&#31821;&#35519;&#26619;&#20418;&#12487;&#12540;&#12479;/&#22320;&#31821;&#35519;&#26619;&#20418;/&#25276;&#20999;/03.&#35373;&#35336;&#12289;&#22996;&#35351;/07.&#21491;&#31870;&#8550;/01.&#22320;&#31821;&#22269;&#22996;&#35351;&#31532;&#65297;&#21495;%20&#21491;&#31870;&#12304;&#8550;&#12305;&#22320;&#21306;&#22320;&#31821;&#35519;&#26619;&#20107;&#26989;&#28204;&#37327;&#26989;&#21209;&#22996;&#35351;/&#128308;&#22320;&#31821;&#22269;&#22996;&#35351;&#31532;&#65297;&#21495;%20&#21491;&#31870;&#12304;&#8550;&#12305;&#22320;&#21306;&#22320;&#31821;&#35519;&#26619;&#20107;&#26989;&#28204;&#37327;&#26989;&#21209;&#22996;&#3535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L661184\&#24037;&#21209;\db\&#22303;&#21336;13-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c16127\&#20849;&#26377;&#12501;&#12449;&#12452;&#12523;\db\&#22303;&#21336;18-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24037;&#21209;&#31532;&#65298;\&#26408;&#26449;\&#35373;&#35336;&#26360;\&#30333;&#40165;&#22793;&#2635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161.103.2.10/&#24037;&#21209;/&#29575;&#35336;&#31639;9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sad3\douro\&#20849;&#26377;&#12501;&#12449;&#12452;&#12523;\&#20195;&#20385;&#34920;\21-6\&#20195;&#20385;&#34920;2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c16127\&#20849;&#26377;&#12501;&#12449;&#12452;&#12523;\&#20849;&#26377;&#12501;&#12449;&#12452;&#12523;\db\&#22303;&#21336;20-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l661184\db\&#22303;&#21336;1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ﾃﾞｰﾀ入力"/>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ﾃﾞｰﾀ入力"/>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表"/>
      <sheetName val="代価16-5"/>
      <sheetName val="Sheet1"/>
    </sheetNames>
    <definedNames>
      <definedName name="Record2"/>
      <definedName name="Record3"/>
    </definedNames>
    <sheetDataSet>
      <sheetData sheetId="0"/>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表"/>
      <sheetName val="代価14-4"/>
      <sheetName val="Sheet1"/>
    </sheetNames>
    <definedNames>
      <definedName name="Record2"/>
      <definedName name="Record3"/>
    </definedNames>
    <sheetDataSet>
      <sheetData sheetId="0"/>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表"/>
      <sheetName val="代価14-4"/>
      <sheetName val="Sheet1"/>
    </sheetNames>
    <definedNames>
      <definedName name="Record3"/>
    </defined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表"/>
      <sheetName val="代価14-5"/>
      <sheetName val="Sheet1"/>
    </sheetNames>
    <sheetDataSet>
      <sheetData sheetId="0"/>
      <sheetData sheetId="1"/>
      <sheetData sheetId="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表"/>
      <sheetName val="代価15-7"/>
      <sheetName val="Sheet1"/>
    </sheetNames>
    <definedNames>
      <definedName name="Record3"/>
    </definedNames>
    <sheetDataSet>
      <sheetData sheetId="0"/>
      <sheetData sheetId="1"/>
      <sheetData sheetId="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率計算96"/>
      <sheetName val="Sheet1"/>
    </sheetNames>
    <definedNames>
      <definedName name="Record3"/>
    </definedNames>
    <sheetDataSet>
      <sheetData sheetId="0"/>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表"/>
    </sheetNames>
    <sheetDataSet>
      <sheetData sheetId="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検査調書"/>
      <sheetName val="台帳"/>
    </sheetNames>
    <sheetDataSet>
      <sheetData sheetId="0"/>
      <sheetData sheetId="1">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cell r="Z1">
            <v>26</v>
          </cell>
        </row>
        <row r="2">
          <cell r="A2">
            <v>0</v>
          </cell>
          <cell r="B2" t="str">
            <v>工事番号</v>
          </cell>
          <cell r="C2" t="str">
            <v>工事種類コード</v>
          </cell>
          <cell r="D2" t="str">
            <v>工事種類名称</v>
          </cell>
          <cell r="E2" t="str">
            <v>工事区分コード</v>
          </cell>
          <cell r="F2" t="str">
            <v>工事番号</v>
          </cell>
          <cell r="G2" t="str">
            <v>工事・委託件名</v>
          </cell>
          <cell r="H2" t="str">
            <v>工事場所</v>
          </cell>
          <cell r="I2" t="str">
            <v>業者番号</v>
          </cell>
          <cell r="J2" t="str">
            <v>本社（所在地）</v>
          </cell>
          <cell r="K2" t="str">
            <v>営業所（所在地）</v>
          </cell>
          <cell r="L2" t="str">
            <v>社名</v>
          </cell>
          <cell r="M2" t="str">
            <v>代表者</v>
          </cell>
          <cell r="N2" t="str">
            <v>契約種類コード</v>
          </cell>
          <cell r="O2" t="str">
            <v>契約種類名称</v>
          </cell>
          <cell r="P2" t="str">
            <v>契約額</v>
          </cell>
          <cell r="Q2" t="str">
            <v>契約日</v>
          </cell>
          <cell r="R2" t="str">
            <v>着工日</v>
          </cell>
          <cell r="S2" t="str">
            <v>工期限</v>
          </cell>
          <cell r="T2" t="str">
            <v>工事期間</v>
          </cell>
          <cell r="U2" t="str">
            <v>竣工日</v>
          </cell>
          <cell r="V2" t="str">
            <v>担当課コード</v>
          </cell>
          <cell r="W2" t="str">
            <v>担当課名称</v>
          </cell>
          <cell r="Y2" t="str">
            <v>検査日</v>
          </cell>
          <cell r="Z2" t="str">
            <v>検査職員</v>
          </cell>
        </row>
        <row r="3">
          <cell r="A3">
            <v>1</v>
          </cell>
          <cell r="B3">
            <v>457</v>
          </cell>
          <cell r="C3">
            <v>1</v>
          </cell>
          <cell r="D3" t="str">
            <v>土木工事　　　　　　　　　　　　　　　　　　　　　　　　　　</v>
          </cell>
          <cell r="E3">
            <v>1</v>
          </cell>
          <cell r="F3" t="str">
            <v>市単都下第*号</v>
          </cell>
          <cell r="G3" t="str">
            <v>仮称木田余ポンプ場整備工事</v>
          </cell>
          <cell r="H3" t="str">
            <v>土浦市大字木田余地内</v>
          </cell>
          <cell r="I3" t="str">
            <v>*******</v>
          </cell>
          <cell r="J3" t="str">
            <v>東京都　　　　　　　　　　　　　　　　　　　　　　　　　　　　　　　　　　　　　</v>
          </cell>
          <cell r="K3" t="str">
            <v>　　　　　　　　　　　　　　　　　　　　　　　　　　　　　　　　　　　　　　　　</v>
          </cell>
          <cell r="L3" t="str">
            <v>熊谷・東管特定建設工事共同企業体</v>
          </cell>
          <cell r="M3" t="str">
            <v>（株）熊谷組</v>
          </cell>
          <cell r="N3">
            <v>2</v>
          </cell>
          <cell r="O3" t="str">
            <v>指名競争　　　　　　</v>
          </cell>
          <cell r="P3" t="str">
            <v>*************</v>
          </cell>
          <cell r="Q3">
            <v>35335</v>
          </cell>
          <cell r="R3">
            <v>35338</v>
          </cell>
          <cell r="S3">
            <v>36234</v>
          </cell>
          <cell r="T3" t="str">
            <v>***</v>
          </cell>
          <cell r="U3" t="str">
            <v xml:space="preserve">          </v>
          </cell>
          <cell r="V3">
            <v>65000</v>
          </cell>
          <cell r="W3" t="str">
            <v>下水道建設課</v>
          </cell>
        </row>
        <row r="4">
          <cell r="A4">
            <v>2</v>
          </cell>
          <cell r="B4">
            <v>524</v>
          </cell>
          <cell r="C4">
            <v>2</v>
          </cell>
          <cell r="D4" t="str">
            <v>建築工事　　　　　　　　　　　　　　　　　　　　　　　　　　</v>
          </cell>
          <cell r="E4">
            <v>1</v>
          </cell>
          <cell r="F4" t="str">
            <v>土建第**号</v>
          </cell>
          <cell r="G4" t="str">
            <v>土浦城東櫓復元工事</v>
          </cell>
          <cell r="H4" t="str">
            <v>土浦市中央一丁目地内</v>
          </cell>
          <cell r="I4" t="str">
            <v>******</v>
          </cell>
          <cell r="J4" t="str">
            <v>土浦市東崎町１１－５　　　　　　　　　　　　　　　　　　　　　　　　　　　　　　</v>
          </cell>
          <cell r="K4" t="str">
            <v>　　　　　　　　　　　　　　　　　　　　　　　　　　　　　　　　　　　　　　　　</v>
          </cell>
          <cell r="L4" t="str">
            <v>（株）山本工務店</v>
          </cell>
          <cell r="M4" t="str">
            <v>山本　和男</v>
          </cell>
          <cell r="N4">
            <v>1</v>
          </cell>
          <cell r="O4" t="str">
            <v>一般競争　　　　　　</v>
          </cell>
          <cell r="P4" t="str">
            <v>*************</v>
          </cell>
          <cell r="Q4">
            <v>35335</v>
          </cell>
          <cell r="R4">
            <v>35338</v>
          </cell>
          <cell r="S4" t="str">
            <v>*******</v>
          </cell>
          <cell r="T4" t="str">
            <v>***</v>
          </cell>
          <cell r="U4">
            <v>36007</v>
          </cell>
          <cell r="V4">
            <v>104000</v>
          </cell>
          <cell r="W4" t="str">
            <v>文化課</v>
          </cell>
          <cell r="Y4">
            <v>36017</v>
          </cell>
        </row>
        <row r="5">
          <cell r="A5">
            <v>3</v>
          </cell>
          <cell r="B5">
            <v>678</v>
          </cell>
          <cell r="C5">
            <v>33</v>
          </cell>
          <cell r="D5" t="str">
            <v>建築設計　　　　　　　　　　　　　　　　　　　　　　　　　　</v>
          </cell>
          <cell r="E5">
            <v>2</v>
          </cell>
          <cell r="F5" t="str">
            <v>土建委第**号</v>
          </cell>
          <cell r="G5" t="str">
            <v>土浦城東櫓復元工事に伴う監理業務委託</v>
          </cell>
          <cell r="H5" t="str">
            <v>土浦市中央一丁目地内</v>
          </cell>
          <cell r="I5" t="str">
            <v>********</v>
          </cell>
          <cell r="J5" t="str">
            <v>土浦市荒川沖西一丁目　　　　　　　　　　　　　　　　　　　　　　　　　　　　　　</v>
          </cell>
          <cell r="K5">
            <v>0</v>
          </cell>
          <cell r="L5" t="str">
            <v>増山・Ｌ．Ｅ．Ｃ業務委託共同企業体</v>
          </cell>
          <cell r="M5" t="str">
            <v>増山　栄</v>
          </cell>
          <cell r="N5">
            <v>3</v>
          </cell>
          <cell r="O5" t="str">
            <v>随意契約　　　　　　</v>
          </cell>
          <cell r="P5" t="str">
            <v>*************</v>
          </cell>
          <cell r="Q5">
            <v>35353</v>
          </cell>
          <cell r="R5">
            <v>35354</v>
          </cell>
          <cell r="S5" t="str">
            <v>******</v>
          </cell>
          <cell r="T5" t="str">
            <v>***</v>
          </cell>
          <cell r="U5" t="str">
            <v xml:space="preserve">          </v>
          </cell>
          <cell r="V5">
            <v>104000</v>
          </cell>
          <cell r="W5" t="str">
            <v>文化課</v>
          </cell>
        </row>
        <row r="6">
          <cell r="A6">
            <v>4</v>
          </cell>
          <cell r="B6">
            <v>247</v>
          </cell>
          <cell r="C6">
            <v>4</v>
          </cell>
          <cell r="D6" t="str">
            <v>電気工事　　　　　　　　　　　　　　　　　　　　　　　　　　</v>
          </cell>
          <cell r="E6">
            <v>1</v>
          </cell>
          <cell r="F6" t="str">
            <v>土建第１**号</v>
          </cell>
          <cell r="G6" t="str">
            <v>土浦城東櫓電気設備工事</v>
          </cell>
          <cell r="H6" t="str">
            <v>土浦市中央一丁目地内</v>
          </cell>
          <cell r="I6" t="str">
            <v>*****</v>
          </cell>
          <cell r="J6" t="str">
            <v>土浦市文京町１－９　　　　　　　　　　　　　　　　　　　　　　　　　　　　　　　</v>
          </cell>
          <cell r="K6" t="str">
            <v>　　　　　　　　　　　　　　　　　　　　　　　　　　　　　　　　　　　　　　　　</v>
          </cell>
          <cell r="L6" t="str">
            <v>吉原電機工業（株）</v>
          </cell>
          <cell r="M6" t="str">
            <v>平　堅次</v>
          </cell>
          <cell r="N6">
            <v>2</v>
          </cell>
          <cell r="O6" t="str">
            <v>指名競争　　　　　　</v>
          </cell>
          <cell r="P6" t="str">
            <v>*************</v>
          </cell>
          <cell r="Q6">
            <v>35619</v>
          </cell>
          <cell r="R6">
            <v>35620</v>
          </cell>
          <cell r="S6" t="str">
            <v>******</v>
          </cell>
          <cell r="T6" t="str">
            <v>***</v>
          </cell>
          <cell r="U6" t="str">
            <v xml:space="preserve">          </v>
          </cell>
          <cell r="V6">
            <v>104000</v>
          </cell>
          <cell r="W6" t="str">
            <v>文化課</v>
          </cell>
        </row>
        <row r="7">
          <cell r="A7">
            <v>5</v>
          </cell>
          <cell r="B7">
            <v>330</v>
          </cell>
          <cell r="C7">
            <v>1</v>
          </cell>
          <cell r="D7" t="str">
            <v>土木工事　　　　　　　　　　　　　　　　　　　　　　　　　　</v>
          </cell>
          <cell r="E7">
            <v>1</v>
          </cell>
          <cell r="F7" t="str">
            <v>第**８－１*号</v>
          </cell>
          <cell r="G7" t="str">
            <v>土浦市東部地区農業集落排水処理施設（土木・建築）工事</v>
          </cell>
          <cell r="H7" t="str">
            <v>土浦市菅谷町地内</v>
          </cell>
          <cell r="I7" t="str">
            <v>**</v>
          </cell>
          <cell r="J7" t="str">
            <v>土浦市下高津１－１－６　　　　　　　　　　　　　　　　　　　　　　　　　　　　　</v>
          </cell>
          <cell r="K7" t="str">
            <v>　　　　　　　　　　　　　　　　　　　　　　　　　　　　　　　　　　　　　　　　</v>
          </cell>
          <cell r="L7" t="str">
            <v>（株）マツウラ</v>
          </cell>
          <cell r="M7" t="str">
            <v>松浦　英勝</v>
          </cell>
          <cell r="N7">
            <v>1</v>
          </cell>
          <cell r="O7" t="str">
            <v>一般競争　　　　　　</v>
          </cell>
          <cell r="P7" t="str">
            <v>*************</v>
          </cell>
          <cell r="Q7">
            <v>35669</v>
          </cell>
          <cell r="R7">
            <v>35698</v>
          </cell>
          <cell r="S7" t="str">
            <v>*****</v>
          </cell>
          <cell r="T7" t="str">
            <v>***</v>
          </cell>
          <cell r="U7" t="str">
            <v xml:space="preserve">          </v>
          </cell>
          <cell r="V7">
            <v>53000</v>
          </cell>
          <cell r="W7" t="str">
            <v>耕地課</v>
          </cell>
        </row>
        <row r="8">
          <cell r="A8">
            <v>6</v>
          </cell>
          <cell r="B8">
            <v>379</v>
          </cell>
          <cell r="C8">
            <v>1</v>
          </cell>
          <cell r="D8" t="str">
            <v>土木工事　　　　　　　　　　　　　　　　　　　　　　　　　　</v>
          </cell>
          <cell r="E8">
            <v>1</v>
          </cell>
          <cell r="F8" t="str">
            <v>国補街路第*－*－*号</v>
          </cell>
          <cell r="G8" t="str">
            <v>都市計画道路大和上高津線擁壁工事</v>
          </cell>
          <cell r="H8" t="str">
            <v>土浦市下高津一丁目地内</v>
          </cell>
          <cell r="I8" t="str">
            <v>**</v>
          </cell>
          <cell r="J8" t="str">
            <v>東京都中央区京橋１－７－１　　　　　　　　　　　　　　　　　　　　　　　　　　　</v>
          </cell>
          <cell r="K8" t="str">
            <v>土浦市桜町１－４－２０　　　　　　　　　　　　　　　　　　　　　　　　　　　　　</v>
          </cell>
          <cell r="L8" t="str">
            <v>戸田建設（株）</v>
          </cell>
          <cell r="M8" t="str">
            <v>戸田　守二</v>
          </cell>
          <cell r="N8">
            <v>1</v>
          </cell>
          <cell r="O8" t="str">
            <v>一般競争　　　　　　</v>
          </cell>
          <cell r="P8" t="str">
            <v>*************</v>
          </cell>
          <cell r="Q8">
            <v>35669</v>
          </cell>
          <cell r="R8">
            <v>35698</v>
          </cell>
          <cell r="S8" t="str">
            <v>*****</v>
          </cell>
          <cell r="T8" t="str">
            <v>***</v>
          </cell>
          <cell r="U8" t="str">
            <v xml:space="preserve">          </v>
          </cell>
          <cell r="V8">
            <v>73000</v>
          </cell>
          <cell r="W8" t="str">
            <v>街路課</v>
          </cell>
        </row>
        <row r="9">
          <cell r="A9">
            <v>7</v>
          </cell>
          <cell r="B9">
            <v>384</v>
          </cell>
          <cell r="C9">
            <v>1</v>
          </cell>
          <cell r="D9" t="str">
            <v>土木工事　　　　　　　　　　　　　　　　　　　　　　　　　　</v>
          </cell>
          <cell r="E9">
            <v>1</v>
          </cell>
          <cell r="F9" t="str">
            <v>国補環衛第**号</v>
          </cell>
          <cell r="G9" t="str">
            <v>管理型一般廃棄物最終処分場建設（土木）工事</v>
          </cell>
          <cell r="H9" t="str">
            <v>土浦市白鳥町地内外</v>
          </cell>
          <cell r="I9" t="str">
            <v>*****</v>
          </cell>
          <cell r="J9" t="str">
            <v>東京都港区元赤坂１－２－７　　　　　　　　　　　　　　　　　　　　　　　　　　　</v>
          </cell>
          <cell r="K9" t="str">
            <v>土浦市桜町１－１５－１１　　　　　　　　　　　　　　　　　　　　　　　　　　　　</v>
          </cell>
          <cell r="L9" t="str">
            <v>鹿島建設（株）</v>
          </cell>
          <cell r="M9" t="str">
            <v>梅田　貞夫</v>
          </cell>
          <cell r="N9">
            <v>1</v>
          </cell>
          <cell r="O9" t="str">
            <v>一般競争　　　　　　</v>
          </cell>
          <cell r="P9" t="str">
            <v>*************</v>
          </cell>
          <cell r="Q9">
            <v>35669</v>
          </cell>
          <cell r="R9">
            <v>35698</v>
          </cell>
          <cell r="S9" t="str">
            <v>*******</v>
          </cell>
          <cell r="T9" t="str">
            <v>***</v>
          </cell>
          <cell r="U9" t="str">
            <v xml:space="preserve">          </v>
          </cell>
          <cell r="V9">
            <v>35000</v>
          </cell>
          <cell r="W9" t="str">
            <v>環境衛生課</v>
          </cell>
        </row>
        <row r="10">
          <cell r="A10">
            <v>8</v>
          </cell>
          <cell r="B10">
            <v>426</v>
          </cell>
          <cell r="C10">
            <v>11</v>
          </cell>
          <cell r="D10" t="str">
            <v>機械器具設置　　　　　　　　　　　　　　　　　　　　　　　　</v>
          </cell>
          <cell r="E10">
            <v>1</v>
          </cell>
          <cell r="F10" t="str">
            <v>市単都下第**号</v>
          </cell>
          <cell r="G10" t="str">
            <v>仮称木田余ポンプ場ポンプ設備工事</v>
          </cell>
          <cell r="H10" t="str">
            <v>土浦市大字木田余地内</v>
          </cell>
          <cell r="I10" t="str">
            <v>******</v>
          </cell>
          <cell r="J10" t="str">
            <v>東京都千代田区神田駿河台四丁目六番地　　　　　　　　　　　　　　　　　　　　　　</v>
          </cell>
          <cell r="K10" t="str">
            <v>水戸市三の丸一丁目４番７３号　　　　　　　　　　　　　　　　　　　　　　　　　　</v>
          </cell>
          <cell r="L10" t="str">
            <v>（株）日立製作所</v>
          </cell>
          <cell r="M10" t="str">
            <v>金井　務</v>
          </cell>
          <cell r="N10">
            <v>2</v>
          </cell>
          <cell r="O10" t="str">
            <v>指名競争　　　　　　</v>
          </cell>
          <cell r="P10" t="str">
            <v>*************</v>
          </cell>
          <cell r="Q10">
            <v>35669</v>
          </cell>
          <cell r="R10">
            <v>35698</v>
          </cell>
          <cell r="S10">
            <v>36234</v>
          </cell>
          <cell r="T10" t="str">
            <v>***</v>
          </cell>
          <cell r="U10" t="str">
            <v xml:space="preserve">          </v>
          </cell>
          <cell r="V10">
            <v>65000</v>
          </cell>
          <cell r="W10" t="str">
            <v>下水道建設課</v>
          </cell>
        </row>
        <row r="11">
          <cell r="A11">
            <v>9</v>
          </cell>
          <cell r="B11">
            <v>427</v>
          </cell>
          <cell r="C11">
            <v>4</v>
          </cell>
          <cell r="D11" t="str">
            <v>電気工事　　　　　　　　　　　　　　　　　　　　　　　　　　</v>
          </cell>
          <cell r="E11">
            <v>1</v>
          </cell>
          <cell r="F11" t="str">
            <v>市単都下第*号</v>
          </cell>
          <cell r="G11" t="str">
            <v>仮称木田余ポンプ場電気設備工事</v>
          </cell>
          <cell r="H11" t="str">
            <v>土浦市大字木田余地内</v>
          </cell>
          <cell r="I11" t="str">
            <v>******</v>
          </cell>
          <cell r="J11" t="str">
            <v>東京都千代田区神田駿河台四丁目六番地　　　　　　　　　　　　　　　　　　　　　　</v>
          </cell>
          <cell r="K11" t="str">
            <v>水戸市三の丸一丁目４番７３号　　　　　　　　　　　　　　　　　　　　　　　　　　</v>
          </cell>
          <cell r="L11" t="str">
            <v>（株）日立製作所</v>
          </cell>
          <cell r="M11" t="str">
            <v>金井　務</v>
          </cell>
          <cell r="N11">
            <v>2</v>
          </cell>
          <cell r="O11" t="str">
            <v>指名競争　　　　　　</v>
          </cell>
          <cell r="P11" t="str">
            <v>*************</v>
          </cell>
          <cell r="Q11">
            <v>35669</v>
          </cell>
          <cell r="R11">
            <v>35698</v>
          </cell>
          <cell r="S11">
            <v>36234</v>
          </cell>
          <cell r="T11" t="str">
            <v>***</v>
          </cell>
          <cell r="U11" t="str">
            <v xml:space="preserve">          </v>
          </cell>
          <cell r="V11">
            <v>65000</v>
          </cell>
          <cell r="W11" t="str">
            <v>下水道建設課</v>
          </cell>
        </row>
        <row r="12">
          <cell r="A12">
            <v>10</v>
          </cell>
          <cell r="B12">
            <v>428</v>
          </cell>
          <cell r="C12">
            <v>11</v>
          </cell>
          <cell r="D12" t="str">
            <v>機械器具設置　　　　　　　　　　　　　　　　　　　　　　　　</v>
          </cell>
          <cell r="E12">
            <v>1</v>
          </cell>
          <cell r="F12" t="str">
            <v>市単都下第*号</v>
          </cell>
          <cell r="G12" t="str">
            <v>仮称木田余ポンプ場沈砂池機械設備工事</v>
          </cell>
          <cell r="H12" t="str">
            <v>土浦市大字木田余地内</v>
          </cell>
          <cell r="I12" t="str">
            <v>*******</v>
          </cell>
          <cell r="J12" t="str">
            <v>東京都千代田区内神田１－１－１４　　　　　　　　　　　　　　　　　　　　　　　　</v>
          </cell>
          <cell r="K12" t="str">
            <v>茨城県水戸市南町２－６－１８　　　　　　　　　　　　　　　　　　　　　　　　　　</v>
          </cell>
          <cell r="L12" t="str">
            <v>日立プラント建設（株）</v>
          </cell>
          <cell r="M12" t="str">
            <v>西　政隆</v>
          </cell>
          <cell r="N12">
            <v>2</v>
          </cell>
          <cell r="O12" t="str">
            <v>指名競争　　　　　　</v>
          </cell>
          <cell r="P12" t="str">
            <v>*************</v>
          </cell>
          <cell r="Q12">
            <v>35669</v>
          </cell>
          <cell r="R12">
            <v>35698</v>
          </cell>
          <cell r="S12">
            <v>36234</v>
          </cell>
          <cell r="T12">
            <v>536</v>
          </cell>
          <cell r="U12">
            <v>35869</v>
          </cell>
          <cell r="V12">
            <v>65000</v>
          </cell>
          <cell r="W12" t="str">
            <v>下水道建設課</v>
          </cell>
          <cell r="Y12">
            <v>36247</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ﾃﾞｰﾀ入力.XLS"/>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ﾃﾞｰﾀ入力.XLS"/>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土単14-5"/>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表"/>
      <sheetName val="代価13-10"/>
      <sheetName val="Sheet1"/>
    </sheetNames>
    <definedNames>
      <definedName name="Record3"/>
    </definedNames>
    <sheetDataSet>
      <sheetData sheetId="0"/>
      <sheetData sheetId="1"/>
      <sheetData sheetId="2"/>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最低制限（測量）"/>
      <sheetName val="概要(データ)"/>
      <sheetName val="土単R2"/>
      <sheetName val="新起案"/>
      <sheetName val="仕様書"/>
      <sheetName val="理由書"/>
      <sheetName val="鏡 (予算用)"/>
      <sheetName val="鏡"/>
      <sheetName val="測量内訳"/>
      <sheetName val="①路線測量"/>
      <sheetName val="②路線測量"/>
      <sheetName val="①F2-1"/>
      <sheetName val="②F2-1"/>
      <sheetName val="請負委託費内訳"/>
      <sheetName val="E（直営）"/>
      <sheetName val="E（直営） (2)"/>
      <sheetName val="入札後データ"/>
      <sheetName val="確認通知（官地内）"/>
      <sheetName val="確認通知 (用地買収)"/>
      <sheetName val="測量通知"/>
      <sheetName val="測量通知 (基礎調査)"/>
      <sheetName val="竣工検査調書 "/>
      <sheetName val="工事検査依頼書"/>
      <sheetName val="電子納品特記仕様書"/>
      <sheetName val="確認実施依頼  "/>
      <sheetName val="凡例 "/>
    </sheetNames>
    <sheetDataSet>
      <sheetData sheetId="0"/>
      <sheetData sheetId="1"/>
      <sheetData sheetId="2"/>
      <sheetData sheetId="3">
        <row r="30">
          <cell r="G30" t="str">
            <v>：</v>
          </cell>
        </row>
        <row r="31">
          <cell r="G31" t="str">
            <v>：</v>
          </cell>
        </row>
        <row r="32">
          <cell r="G32" t="str">
            <v>：</v>
          </cell>
        </row>
        <row r="33">
          <cell r="G33" t="str">
            <v>：</v>
          </cell>
        </row>
        <row r="35">
          <cell r="G35" t="str">
            <v>：</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土単13-4"/>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土単18-4"/>
      <sheetName val="土単17-1"/>
      <sheetName val="土単16-10"/>
      <sheetName val="土単17-10"/>
      <sheetName val="土単17-4"/>
      <sheetName val="土工18-4"/>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表"/>
      <sheetName val="率計算-X"/>
      <sheetName val="路盤保護工"/>
      <sheetName val="上層路盤"/>
    </sheetNames>
    <sheetDataSet>
      <sheetData sheetId="0" refreshError="1"/>
      <sheetData sheetId="1" refreshError="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率計算96"/>
    </sheetNames>
    <definedNames>
      <definedName name="Record3"/>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土単21-5"/>
      <sheetName val="代価表"/>
      <sheetName val="土工"/>
      <sheetName val="排水"/>
      <sheetName val="路盤"/>
      <sheetName val="舗装"/>
      <sheetName val="材料"/>
      <sheetName val="構造"/>
      <sheetName val="公安"/>
      <sheetName val="省略"/>
      <sheetName val="土単21-6"/>
      <sheetName val="省単21-6"/>
    </sheetNames>
    <sheetDataSet>
      <sheetData sheetId="0"/>
      <sheetData sheetId="1"/>
      <sheetData sheetId="2"/>
      <sheetData sheetId="3">
        <row r="2">
          <cell r="J2" t="str">
            <v>標準歩掛り (県) Ⅵ-2-⑰-2</v>
          </cell>
        </row>
        <row r="3">
          <cell r="C3" t="str">
            <v>第　　　　号</v>
          </cell>
          <cell r="F3" t="str">
            <v>グレ－チング設置工</v>
          </cell>
          <cell r="H3" t="str">
            <v>1枚 当たり代価表</v>
          </cell>
          <cell r="J3" t="str">
            <v>Ｔ-25 400×400(IMO-1)</v>
          </cell>
        </row>
        <row r="4">
          <cell r="J4" t="str">
            <v>集水桝用</v>
          </cell>
          <cell r="K4">
            <v>22.9</v>
          </cell>
        </row>
        <row r="5">
          <cell r="C5" t="str">
            <v>種　　　目</v>
          </cell>
          <cell r="D5" t="str">
            <v>形 状 寸 法</v>
          </cell>
          <cell r="E5" t="str">
            <v>単位</v>
          </cell>
          <cell r="F5" t="str">
            <v>数 量</v>
          </cell>
          <cell r="G5" t="str">
            <v>単 価 (円)</v>
          </cell>
          <cell r="H5" t="str">
            <v>金 額 (円)</v>
          </cell>
          <cell r="I5" t="str">
            <v>処分費(円)</v>
          </cell>
          <cell r="J5" t="str">
            <v>備</v>
          </cell>
          <cell r="K5" t="str">
            <v>考</v>
          </cell>
        </row>
        <row r="6">
          <cell r="C6" t="str">
            <v xml:space="preserve"> </v>
          </cell>
          <cell r="D6" t="str">
            <v xml:space="preserve"> </v>
          </cell>
          <cell r="E6" t="str">
            <v xml:space="preserve"> </v>
          </cell>
          <cell r="F6">
            <v>0</v>
          </cell>
          <cell r="G6">
            <v>0</v>
          </cell>
          <cell r="I6" t="str">
            <v>　</v>
          </cell>
          <cell r="K6" t="str">
            <v>　</v>
          </cell>
        </row>
        <row r="7">
          <cell r="C7" t="str">
            <v>鋼鉄製集水桝蓋</v>
          </cell>
          <cell r="D7" t="str">
            <v>Ｔ-25 400×400(IMO-1)</v>
          </cell>
          <cell r="E7" t="str">
            <v>枚</v>
          </cell>
          <cell r="F7">
            <v>1</v>
          </cell>
          <cell r="G7">
            <v>10200</v>
          </cell>
          <cell r="H7">
            <v>10200</v>
          </cell>
          <cell r="I7" t="str">
            <v>　</v>
          </cell>
          <cell r="K7">
            <v>0</v>
          </cell>
        </row>
        <row r="8">
          <cell r="G8">
            <v>0</v>
          </cell>
          <cell r="I8" t="str">
            <v>　</v>
          </cell>
          <cell r="K8" t="str">
            <v>　</v>
          </cell>
        </row>
        <row r="9">
          <cell r="C9" t="str">
            <v>排水構造物蓋版コンクリ－ト・鋼製</v>
          </cell>
          <cell r="D9" t="str">
            <v>40㎏以下</v>
          </cell>
          <cell r="E9" t="str">
            <v>枚</v>
          </cell>
          <cell r="F9">
            <v>1</v>
          </cell>
          <cell r="G9">
            <v>235</v>
          </cell>
          <cell r="H9">
            <v>235</v>
          </cell>
          <cell r="I9" t="str">
            <v>　</v>
          </cell>
          <cell r="K9">
            <v>0</v>
          </cell>
        </row>
        <row r="10">
          <cell r="G10">
            <v>0</v>
          </cell>
          <cell r="I10" t="str">
            <v>　</v>
          </cell>
          <cell r="K10" t="str">
            <v>　</v>
          </cell>
        </row>
        <row r="11">
          <cell r="D11">
            <v>0</v>
          </cell>
          <cell r="E11">
            <v>0</v>
          </cell>
          <cell r="G11">
            <v>0</v>
          </cell>
          <cell r="H11">
            <v>0</v>
          </cell>
          <cell r="I11" t="str">
            <v>　</v>
          </cell>
          <cell r="K11">
            <v>0</v>
          </cell>
        </row>
        <row r="12">
          <cell r="G12">
            <v>0</v>
          </cell>
          <cell r="I12" t="str">
            <v>　</v>
          </cell>
        </row>
        <row r="13">
          <cell r="I13" t="str">
            <v>　</v>
          </cell>
          <cell r="K13">
            <v>0</v>
          </cell>
        </row>
        <row r="14">
          <cell r="I14" t="str">
            <v>　</v>
          </cell>
          <cell r="K14" t="str">
            <v>　</v>
          </cell>
        </row>
        <row r="15">
          <cell r="I15" t="str">
            <v>　</v>
          </cell>
          <cell r="K15">
            <v>0</v>
          </cell>
        </row>
        <row r="16">
          <cell r="I16" t="str">
            <v>　</v>
          </cell>
          <cell r="K16" t="str">
            <v>　</v>
          </cell>
        </row>
        <row r="17">
          <cell r="I17" t="str">
            <v>　</v>
          </cell>
          <cell r="K17">
            <v>0</v>
          </cell>
        </row>
        <row r="18">
          <cell r="I18" t="str">
            <v>　</v>
          </cell>
          <cell r="K18" t="str">
            <v>　</v>
          </cell>
        </row>
        <row r="19">
          <cell r="I19" t="str">
            <v>　</v>
          </cell>
          <cell r="K19">
            <v>0</v>
          </cell>
        </row>
        <row r="20">
          <cell r="I20" t="str">
            <v>　</v>
          </cell>
          <cell r="K20" t="str">
            <v>　</v>
          </cell>
        </row>
        <row r="21">
          <cell r="I21" t="str">
            <v>　</v>
          </cell>
          <cell r="K21">
            <v>0</v>
          </cell>
        </row>
        <row r="22">
          <cell r="I22" t="str">
            <v>　</v>
          </cell>
          <cell r="K22" t="str">
            <v>　</v>
          </cell>
        </row>
        <row r="24">
          <cell r="I24" t="str">
            <v>　</v>
          </cell>
          <cell r="K24" t="str">
            <v>　</v>
          </cell>
        </row>
        <row r="25">
          <cell r="I25" t="str">
            <v>　</v>
          </cell>
          <cell r="K25">
            <v>0</v>
          </cell>
        </row>
        <row r="26">
          <cell r="I26" t="str">
            <v>　</v>
          </cell>
          <cell r="K26" t="str">
            <v>　</v>
          </cell>
        </row>
        <row r="27">
          <cell r="I27" t="str">
            <v>　</v>
          </cell>
          <cell r="K27">
            <v>0</v>
          </cell>
        </row>
        <row r="28">
          <cell r="I28" t="str">
            <v>　</v>
          </cell>
          <cell r="K28" t="str">
            <v>　</v>
          </cell>
        </row>
        <row r="29">
          <cell r="I29" t="str">
            <v>　</v>
          </cell>
          <cell r="K29">
            <v>0</v>
          </cell>
        </row>
        <row r="30">
          <cell r="F30" t="str">
            <v xml:space="preserve"> </v>
          </cell>
          <cell r="I30" t="str">
            <v>　</v>
          </cell>
        </row>
        <row r="31">
          <cell r="C31" t="str">
            <v>計</v>
          </cell>
          <cell r="H31">
            <v>10435</v>
          </cell>
          <cell r="I31" t="str">
            <v>　</v>
          </cell>
        </row>
        <row r="32">
          <cell r="F32">
            <v>0</v>
          </cell>
        </row>
        <row r="35">
          <cell r="J35" t="str">
            <v>標準歩掛り (県) Ⅵ-2-⑰-2</v>
          </cell>
          <cell r="M35" t="str">
            <v>No.</v>
          </cell>
          <cell r="N35" t="str">
            <v>代　価　表</v>
          </cell>
          <cell r="O35" t="str">
            <v>項目①</v>
          </cell>
          <cell r="P35" t="str">
            <v>項目②</v>
          </cell>
          <cell r="Q35" t="str">
            <v>項目③</v>
          </cell>
          <cell r="R35" t="str">
            <v>項目④</v>
          </cell>
          <cell r="S35" t="str">
            <v>単位</v>
          </cell>
          <cell r="T35" t="str">
            <v>金　　額</v>
          </cell>
        </row>
        <row r="36">
          <cell r="C36" t="str">
            <v>第　　　　号</v>
          </cell>
          <cell r="F36" t="str">
            <v>グレ－チング設置工</v>
          </cell>
          <cell r="H36" t="str">
            <v>1枚 当たり代価表</v>
          </cell>
          <cell r="J36" t="str">
            <v>Ｔ-25 400×500(IMO-2)</v>
          </cell>
          <cell r="M36">
            <v>1</v>
          </cell>
          <cell r="N36" t="str">
            <v>グレ－チング設置工</v>
          </cell>
          <cell r="O36" t="str">
            <v>集水桝用</v>
          </cell>
          <cell r="P36" t="str">
            <v>Ｔ-25 400×400(IMO-1)</v>
          </cell>
          <cell r="S36" t="str">
            <v>枚</v>
          </cell>
          <cell r="T36">
            <v>10435</v>
          </cell>
        </row>
        <row r="37">
          <cell r="J37" t="str">
            <v>集水桝用</v>
          </cell>
          <cell r="K37">
            <v>30.3</v>
          </cell>
          <cell r="M37">
            <v>2</v>
          </cell>
          <cell r="N37" t="str">
            <v>グレ－チング設置工</v>
          </cell>
          <cell r="O37" t="str">
            <v>集水桝用</v>
          </cell>
          <cell r="P37" t="str">
            <v>Ｔ-25 400×500(IMO-2)</v>
          </cell>
          <cell r="S37" t="str">
            <v>枚</v>
          </cell>
          <cell r="T37">
            <v>13435</v>
          </cell>
        </row>
        <row r="38">
          <cell r="C38" t="str">
            <v>種　　　目</v>
          </cell>
          <cell r="D38" t="str">
            <v>形 状 寸 法</v>
          </cell>
          <cell r="E38" t="str">
            <v>単位</v>
          </cell>
          <cell r="F38" t="str">
            <v>数 量</v>
          </cell>
          <cell r="G38" t="str">
            <v>単 価 (円)</v>
          </cell>
          <cell r="H38" t="str">
            <v>金 額 (円)</v>
          </cell>
          <cell r="I38" t="str">
            <v>処分費(円)</v>
          </cell>
          <cell r="J38" t="str">
            <v>備</v>
          </cell>
          <cell r="K38" t="str">
            <v>考</v>
          </cell>
          <cell r="M38">
            <v>3</v>
          </cell>
          <cell r="N38" t="str">
            <v>グレ－チング設置工</v>
          </cell>
          <cell r="O38" t="str">
            <v>集水桝用</v>
          </cell>
          <cell r="P38" t="str">
            <v>Ｔ-25 400×600(IMO-3)</v>
          </cell>
          <cell r="S38" t="str">
            <v>枚</v>
          </cell>
          <cell r="T38">
            <v>16635</v>
          </cell>
        </row>
        <row r="39">
          <cell r="C39" t="str">
            <v xml:space="preserve"> </v>
          </cell>
          <cell r="D39" t="str">
            <v xml:space="preserve"> </v>
          </cell>
          <cell r="E39" t="str">
            <v xml:space="preserve"> </v>
          </cell>
          <cell r="F39">
            <v>0</v>
          </cell>
          <cell r="G39">
            <v>0</v>
          </cell>
          <cell r="I39" t="str">
            <v>　</v>
          </cell>
          <cell r="K39" t="str">
            <v>　</v>
          </cell>
          <cell r="M39">
            <v>4</v>
          </cell>
          <cell r="N39" t="str">
            <v>グレ－チング設置工</v>
          </cell>
          <cell r="O39" t="str">
            <v>集水桝用</v>
          </cell>
          <cell r="P39" t="str">
            <v>Ｔ-25 500×500(IMO-4)</v>
          </cell>
          <cell r="S39" t="str">
            <v>枚</v>
          </cell>
          <cell r="T39">
            <v>15835</v>
          </cell>
        </row>
        <row r="40">
          <cell r="C40" t="str">
            <v>鋼鉄製集水桝蓋</v>
          </cell>
          <cell r="D40" t="str">
            <v>Ｔ-25 400×500(IMO-2)</v>
          </cell>
          <cell r="E40" t="str">
            <v>枚</v>
          </cell>
          <cell r="F40">
            <v>1</v>
          </cell>
          <cell r="G40">
            <v>13200</v>
          </cell>
          <cell r="H40">
            <v>13200</v>
          </cell>
          <cell r="I40" t="str">
            <v>　</v>
          </cell>
          <cell r="K40">
            <v>0</v>
          </cell>
          <cell r="M40">
            <v>5</v>
          </cell>
          <cell r="N40" t="str">
            <v>グレ－チング設置工</v>
          </cell>
          <cell r="O40" t="str">
            <v>集水桝用</v>
          </cell>
          <cell r="P40" t="str">
            <v>Ｔ-25 600×600(IMO-5)</v>
          </cell>
          <cell r="S40" t="str">
            <v>枚</v>
          </cell>
          <cell r="T40">
            <v>23730</v>
          </cell>
        </row>
        <row r="41">
          <cell r="G41">
            <v>0</v>
          </cell>
          <cell r="I41" t="str">
            <v>　</v>
          </cell>
          <cell r="K41" t="str">
            <v>　</v>
          </cell>
          <cell r="M41">
            <v>6</v>
          </cell>
          <cell r="N41" t="str">
            <v>グレ－チング設置工</v>
          </cell>
          <cell r="O41" t="str">
            <v>集水桝用</v>
          </cell>
          <cell r="P41" t="str">
            <v>Ｔ-25 700×700(IMO-6)</v>
          </cell>
          <cell r="S41" t="str">
            <v>枚</v>
          </cell>
          <cell r="T41">
            <v>31630</v>
          </cell>
        </row>
        <row r="42">
          <cell r="C42" t="str">
            <v>排水構造物蓋版コンクリ－ト・鋼製</v>
          </cell>
          <cell r="D42" t="str">
            <v>40㎏以下</v>
          </cell>
          <cell r="E42" t="str">
            <v>枚</v>
          </cell>
          <cell r="F42">
            <v>1</v>
          </cell>
          <cell r="G42">
            <v>235</v>
          </cell>
          <cell r="H42">
            <v>235</v>
          </cell>
          <cell r="I42" t="str">
            <v>　</v>
          </cell>
          <cell r="K42">
            <v>0</v>
          </cell>
          <cell r="M42">
            <v>7</v>
          </cell>
          <cell r="N42" t="str">
            <v>グレ－チング設置工</v>
          </cell>
          <cell r="P42" t="str">
            <v>Ｔ-25 300用(IHO-1)</v>
          </cell>
          <cell r="S42" t="str">
            <v>枚</v>
          </cell>
          <cell r="T42">
            <v>14130</v>
          </cell>
        </row>
        <row r="43">
          <cell r="G43">
            <v>0</v>
          </cell>
          <cell r="I43" t="str">
            <v>　</v>
          </cell>
          <cell r="K43" t="str">
            <v>　</v>
          </cell>
          <cell r="M43">
            <v>8</v>
          </cell>
          <cell r="N43" t="str">
            <v>グレ－チング設置工</v>
          </cell>
          <cell r="P43" t="str">
            <v>Ｔ-25 350用(IHO-2)</v>
          </cell>
          <cell r="S43" t="str">
            <v>枚</v>
          </cell>
          <cell r="T43">
            <v>16430</v>
          </cell>
        </row>
        <row r="44">
          <cell r="E44">
            <v>0</v>
          </cell>
          <cell r="G44">
            <v>0</v>
          </cell>
          <cell r="H44">
            <v>0</v>
          </cell>
          <cell r="I44" t="str">
            <v>　</v>
          </cell>
          <cell r="K44">
            <v>0</v>
          </cell>
          <cell r="M44">
            <v>9</v>
          </cell>
          <cell r="N44" t="str">
            <v>グレ－チング設置工</v>
          </cell>
          <cell r="P44" t="str">
            <v>Ｔ-25 400用(IHO-3)</v>
          </cell>
          <cell r="S44" t="str">
            <v>枚</v>
          </cell>
          <cell r="T44">
            <v>18130</v>
          </cell>
        </row>
        <row r="45">
          <cell r="G45">
            <v>0</v>
          </cell>
          <cell r="I45" t="str">
            <v>　</v>
          </cell>
          <cell r="M45">
            <v>10</v>
          </cell>
          <cell r="N45" t="str">
            <v>グレ－チング設置工</v>
          </cell>
          <cell r="P45" t="str">
            <v>Ｔ-25 300用,固定型</v>
          </cell>
          <cell r="S45" t="str">
            <v>枚</v>
          </cell>
          <cell r="T45">
            <v>630</v>
          </cell>
        </row>
        <row r="46">
          <cell r="I46" t="str">
            <v>　</v>
          </cell>
          <cell r="K46">
            <v>0</v>
          </cell>
          <cell r="M46">
            <v>11</v>
          </cell>
          <cell r="N46" t="str">
            <v>グレ－チング設置工</v>
          </cell>
          <cell r="P46" t="str">
            <v>Ｔ-25 350用,固定型</v>
          </cell>
          <cell r="S46" t="str">
            <v>枚</v>
          </cell>
          <cell r="T46">
            <v>630</v>
          </cell>
        </row>
        <row r="47">
          <cell r="I47" t="str">
            <v>　</v>
          </cell>
          <cell r="K47" t="str">
            <v>　</v>
          </cell>
          <cell r="M47">
            <v>12</v>
          </cell>
          <cell r="N47" t="str">
            <v>グレ－チング設置工</v>
          </cell>
          <cell r="P47" t="str">
            <v>Ｔ-25 400用,固定型</v>
          </cell>
          <cell r="S47" t="str">
            <v>枚</v>
          </cell>
          <cell r="T47">
            <v>630</v>
          </cell>
        </row>
        <row r="48">
          <cell r="I48" t="str">
            <v>　</v>
          </cell>
          <cell r="K48">
            <v>0</v>
          </cell>
          <cell r="M48">
            <v>13</v>
          </cell>
          <cell r="N48" t="str">
            <v>グレ－チング設置工</v>
          </cell>
          <cell r="P48" t="str">
            <v>Ｔ-14 300用</v>
          </cell>
          <cell r="S48" t="str">
            <v>枚</v>
          </cell>
          <cell r="T48">
            <v>10635</v>
          </cell>
        </row>
        <row r="49">
          <cell r="I49" t="str">
            <v>　</v>
          </cell>
          <cell r="K49" t="str">
            <v>　</v>
          </cell>
          <cell r="M49">
            <v>14</v>
          </cell>
          <cell r="N49" t="str">
            <v>グレ－チング設置工</v>
          </cell>
          <cell r="P49" t="str">
            <v>Ｔ-14 3５0用</v>
          </cell>
          <cell r="S49" t="str">
            <v>枚</v>
          </cell>
          <cell r="T49">
            <v>13930</v>
          </cell>
        </row>
        <row r="50">
          <cell r="I50" t="str">
            <v>　</v>
          </cell>
          <cell r="K50">
            <v>0</v>
          </cell>
          <cell r="M50">
            <v>15</v>
          </cell>
          <cell r="N50" t="str">
            <v>グレ－チング設置工</v>
          </cell>
          <cell r="P50" t="str">
            <v>Ｔ-14 ４00用</v>
          </cell>
          <cell r="S50" t="str">
            <v>枚</v>
          </cell>
          <cell r="T50">
            <v>15130</v>
          </cell>
        </row>
        <row r="51">
          <cell r="I51" t="str">
            <v>　</v>
          </cell>
          <cell r="K51" t="str">
            <v>　</v>
          </cell>
          <cell r="M51">
            <v>16</v>
          </cell>
          <cell r="N51" t="str">
            <v>コンクリート蓋設置工</v>
          </cell>
          <cell r="O51" t="str">
            <v>IR-300</v>
          </cell>
          <cell r="P51">
            <v>0</v>
          </cell>
          <cell r="S51" t="str">
            <v>枚</v>
          </cell>
          <cell r="T51">
            <v>2030</v>
          </cell>
        </row>
        <row r="52">
          <cell r="I52" t="str">
            <v>　</v>
          </cell>
          <cell r="K52">
            <v>0</v>
          </cell>
          <cell r="M52">
            <v>17</v>
          </cell>
          <cell r="N52" t="str">
            <v>コンクリ－ト蓋設置工</v>
          </cell>
          <cell r="O52" t="str">
            <v>IR-350</v>
          </cell>
          <cell r="P52">
            <v>0</v>
          </cell>
          <cell r="S52" t="str">
            <v>枚</v>
          </cell>
          <cell r="T52">
            <v>2260</v>
          </cell>
        </row>
        <row r="53">
          <cell r="I53" t="str">
            <v>　</v>
          </cell>
          <cell r="K53" t="str">
            <v>　</v>
          </cell>
          <cell r="M53">
            <v>18</v>
          </cell>
          <cell r="N53" t="str">
            <v>コンクリ－ト蓋設置工</v>
          </cell>
          <cell r="O53" t="str">
            <v>IR-400</v>
          </cell>
          <cell r="P53">
            <v>0</v>
          </cell>
          <cell r="S53" t="str">
            <v>枚</v>
          </cell>
          <cell r="T53">
            <v>2450</v>
          </cell>
        </row>
        <row r="54">
          <cell r="I54" t="str">
            <v>　</v>
          </cell>
          <cell r="K54">
            <v>0</v>
          </cell>
          <cell r="M54">
            <v>19</v>
          </cell>
          <cell r="N54" t="str">
            <v>コンクリ－ト蓋設置工</v>
          </cell>
          <cell r="O54" t="str">
            <v>IS-300</v>
          </cell>
          <cell r="P54">
            <v>0</v>
          </cell>
          <cell r="S54" t="str">
            <v>枚</v>
          </cell>
          <cell r="T54">
            <v>1690</v>
          </cell>
        </row>
        <row r="55">
          <cell r="I55" t="str">
            <v>　</v>
          </cell>
          <cell r="K55" t="str">
            <v>　</v>
          </cell>
          <cell r="M55">
            <v>20</v>
          </cell>
          <cell r="N55" t="str">
            <v>コンクリ－ト蓋設置工</v>
          </cell>
          <cell r="O55" t="str">
            <v>IS-350</v>
          </cell>
          <cell r="P55">
            <v>0</v>
          </cell>
          <cell r="S55" t="str">
            <v>枚</v>
          </cell>
          <cell r="T55">
            <v>1870</v>
          </cell>
        </row>
        <row r="56">
          <cell r="M56">
            <v>21</v>
          </cell>
          <cell r="N56" t="str">
            <v>コンクリ－ト蓋設置工</v>
          </cell>
          <cell r="O56" t="str">
            <v>IS-400</v>
          </cell>
          <cell r="P56">
            <v>0</v>
          </cell>
          <cell r="S56" t="str">
            <v>枚</v>
          </cell>
          <cell r="T56">
            <v>1980</v>
          </cell>
        </row>
        <row r="57">
          <cell r="I57" t="str">
            <v>　</v>
          </cell>
          <cell r="K57" t="str">
            <v>　</v>
          </cell>
          <cell r="M57">
            <v>22</v>
          </cell>
          <cell r="N57" t="str">
            <v>長尺Ｕ字溝布設工</v>
          </cell>
          <cell r="O57" t="str">
            <v>KUS-300×300</v>
          </cell>
          <cell r="S57" t="str">
            <v>ｍ</v>
          </cell>
          <cell r="T57">
            <v>5572</v>
          </cell>
        </row>
        <row r="58">
          <cell r="I58" t="str">
            <v>　</v>
          </cell>
          <cell r="K58">
            <v>0</v>
          </cell>
          <cell r="M58">
            <v>23</v>
          </cell>
          <cell r="N58" t="str">
            <v>長尺Ｕ字溝布設工</v>
          </cell>
          <cell r="O58" t="str">
            <v>KUS-300×400</v>
          </cell>
          <cell r="S58" t="str">
            <v>ｍ</v>
          </cell>
          <cell r="T58">
            <v>6537</v>
          </cell>
        </row>
        <row r="59">
          <cell r="I59" t="str">
            <v>　</v>
          </cell>
          <cell r="K59" t="str">
            <v>　</v>
          </cell>
          <cell r="M59">
            <v>24</v>
          </cell>
          <cell r="N59" t="str">
            <v>長尺Ｕ字溝布設工</v>
          </cell>
          <cell r="O59" t="str">
            <v>KUS-350×350</v>
          </cell>
          <cell r="S59" t="str">
            <v>ｍ</v>
          </cell>
          <cell r="T59">
            <v>6243</v>
          </cell>
        </row>
        <row r="60">
          <cell r="I60" t="str">
            <v>　</v>
          </cell>
          <cell r="K60">
            <v>0</v>
          </cell>
          <cell r="M60">
            <v>25</v>
          </cell>
          <cell r="N60" t="str">
            <v>長尺Ｕ字溝布設工</v>
          </cell>
          <cell r="O60" t="str">
            <v>KUS-350×400</v>
          </cell>
          <cell r="S60" t="str">
            <v>ｍ</v>
          </cell>
          <cell r="T60">
            <v>6723</v>
          </cell>
        </row>
        <row r="61">
          <cell r="I61" t="str">
            <v>　</v>
          </cell>
          <cell r="K61" t="str">
            <v>　</v>
          </cell>
          <cell r="M61">
            <v>26</v>
          </cell>
          <cell r="N61" t="str">
            <v>長尺Ｕ字溝布設工</v>
          </cell>
          <cell r="O61" t="str">
            <v>KUS-400×400</v>
          </cell>
          <cell r="S61" t="str">
            <v>ｍ</v>
          </cell>
          <cell r="T61">
            <v>7014</v>
          </cell>
        </row>
        <row r="62">
          <cell r="I62" t="str">
            <v>　</v>
          </cell>
          <cell r="K62">
            <v>0</v>
          </cell>
          <cell r="M62">
            <v>27</v>
          </cell>
          <cell r="N62" t="str">
            <v>長尺Ｕ字溝布設工</v>
          </cell>
          <cell r="O62" t="str">
            <v>KUS-400×500</v>
          </cell>
          <cell r="S62" t="str">
            <v>ｍ</v>
          </cell>
          <cell r="T62">
            <v>7704</v>
          </cell>
        </row>
        <row r="63">
          <cell r="F63" t="str">
            <v xml:space="preserve"> </v>
          </cell>
          <cell r="I63" t="str">
            <v>　</v>
          </cell>
          <cell r="M63">
            <v>28</v>
          </cell>
          <cell r="N63" t="str">
            <v>長尺Ｕ字溝布設工</v>
          </cell>
          <cell r="O63" t="str">
            <v>KUR-300×300</v>
          </cell>
          <cell r="S63" t="str">
            <v>ｍ</v>
          </cell>
          <cell r="T63">
            <v>6968</v>
          </cell>
        </row>
        <row r="64">
          <cell r="C64" t="str">
            <v>計</v>
          </cell>
          <cell r="H64">
            <v>13435</v>
          </cell>
          <cell r="I64" t="str">
            <v>　</v>
          </cell>
          <cell r="M64">
            <v>29</v>
          </cell>
          <cell r="N64" t="str">
            <v>長尺Ｕ字溝布設工</v>
          </cell>
          <cell r="O64" t="str">
            <v>KUR-300×400</v>
          </cell>
          <cell r="S64" t="str">
            <v>ｍ</v>
          </cell>
          <cell r="T64">
            <v>8128</v>
          </cell>
        </row>
        <row r="65">
          <cell r="M65">
            <v>30</v>
          </cell>
          <cell r="N65" t="str">
            <v>長尺Ｕ字溝布設工</v>
          </cell>
          <cell r="O65" t="str">
            <v>KUR-350×350</v>
          </cell>
          <cell r="S65" t="str">
            <v>ｍ</v>
          </cell>
          <cell r="T65">
            <v>8044</v>
          </cell>
        </row>
        <row r="66">
          <cell r="M66">
            <v>31</v>
          </cell>
          <cell r="N66" t="str">
            <v>長尺Ｕ字溝布設工</v>
          </cell>
          <cell r="O66" t="str">
            <v>KUR-350×400</v>
          </cell>
          <cell r="S66" t="str">
            <v>ｍ</v>
          </cell>
          <cell r="T66">
            <v>8394</v>
          </cell>
        </row>
        <row r="68">
          <cell r="J68" t="str">
            <v>標準歩掛り (県) Ⅵ-2-⑰-2</v>
          </cell>
          <cell r="M68" t="str">
            <v>No.</v>
          </cell>
          <cell r="N68" t="str">
            <v>代　価　表</v>
          </cell>
          <cell r="O68" t="str">
            <v>項目①</v>
          </cell>
          <cell r="P68" t="str">
            <v>項目②</v>
          </cell>
          <cell r="Q68" t="str">
            <v>項目③</v>
          </cell>
          <cell r="R68" t="str">
            <v>項目④</v>
          </cell>
          <cell r="S68" t="str">
            <v>単位</v>
          </cell>
          <cell r="T68" t="str">
            <v>金　　額</v>
          </cell>
        </row>
        <row r="69">
          <cell r="C69" t="str">
            <v>第　　　　号</v>
          </cell>
          <cell r="F69" t="str">
            <v>グレ－チング設置工</v>
          </cell>
          <cell r="H69" t="str">
            <v>1枚 当たり代価表</v>
          </cell>
          <cell r="J69" t="str">
            <v>Ｔ-25 400×600(IMO-3)</v>
          </cell>
          <cell r="M69">
            <v>32</v>
          </cell>
          <cell r="N69" t="str">
            <v>長尺Ｕ字溝布設工</v>
          </cell>
          <cell r="O69" t="str">
            <v>KUR-400×400</v>
          </cell>
          <cell r="S69" t="str">
            <v>ｍ</v>
          </cell>
          <cell r="T69">
            <v>8960</v>
          </cell>
        </row>
        <row r="70">
          <cell r="J70" t="str">
            <v>集水桝用</v>
          </cell>
          <cell r="K70">
            <v>38.6</v>
          </cell>
          <cell r="M70">
            <v>33</v>
          </cell>
          <cell r="N70" t="str">
            <v>長尺Ｕ字溝布設工</v>
          </cell>
          <cell r="O70" t="str">
            <v>KUR-400×500</v>
          </cell>
          <cell r="S70" t="str">
            <v>ｍ</v>
          </cell>
          <cell r="T70">
            <v>10060</v>
          </cell>
        </row>
        <row r="71">
          <cell r="C71" t="str">
            <v>種　　　目</v>
          </cell>
          <cell r="D71" t="str">
            <v>形 状 寸 法</v>
          </cell>
          <cell r="E71" t="str">
            <v>単位</v>
          </cell>
          <cell r="F71" t="str">
            <v>数 量</v>
          </cell>
          <cell r="G71" t="str">
            <v>単 価 (円)</v>
          </cell>
          <cell r="H71" t="str">
            <v>金 額 (円)</v>
          </cell>
          <cell r="I71" t="str">
            <v>処分費(円)</v>
          </cell>
          <cell r="J71" t="str">
            <v>備</v>
          </cell>
          <cell r="K71" t="str">
            <v>考</v>
          </cell>
          <cell r="M71">
            <v>34</v>
          </cell>
          <cell r="N71" t="str">
            <v>ロングＵ字溝布設工</v>
          </cell>
          <cell r="O71" t="str">
            <v>300*300*2000</v>
          </cell>
          <cell r="S71" t="str">
            <v>ｍ</v>
          </cell>
          <cell r="T71">
            <v>10256</v>
          </cell>
        </row>
        <row r="72">
          <cell r="C72" t="str">
            <v xml:space="preserve"> </v>
          </cell>
          <cell r="D72" t="str">
            <v xml:space="preserve"> </v>
          </cell>
          <cell r="E72" t="str">
            <v xml:space="preserve"> </v>
          </cell>
          <cell r="F72">
            <v>0</v>
          </cell>
          <cell r="G72">
            <v>0</v>
          </cell>
          <cell r="I72" t="str">
            <v>　</v>
          </cell>
          <cell r="K72" t="str">
            <v>　</v>
          </cell>
          <cell r="M72">
            <v>35</v>
          </cell>
          <cell r="N72" t="str">
            <v>ロングＵ字溝布設工</v>
          </cell>
          <cell r="O72" t="str">
            <v>300*400*2000</v>
          </cell>
          <cell r="S72" t="str">
            <v>ｍ</v>
          </cell>
          <cell r="T72">
            <v>11516</v>
          </cell>
        </row>
        <row r="73">
          <cell r="C73" t="str">
            <v>鋼鉄製集水桝蓋</v>
          </cell>
          <cell r="D73" t="str">
            <v>Ｔ-25 400×600(IMO-3)</v>
          </cell>
          <cell r="E73" t="str">
            <v>枚</v>
          </cell>
          <cell r="F73">
            <v>1</v>
          </cell>
          <cell r="G73">
            <v>16400</v>
          </cell>
          <cell r="H73">
            <v>16400</v>
          </cell>
          <cell r="I73" t="str">
            <v>　</v>
          </cell>
          <cell r="K73">
            <v>0</v>
          </cell>
          <cell r="M73">
            <v>36</v>
          </cell>
          <cell r="N73" t="str">
            <v>ロングＵ字溝布設工</v>
          </cell>
          <cell r="O73" t="str">
            <v>300*500*2000</v>
          </cell>
          <cell r="S73" t="str">
            <v>ｍ</v>
          </cell>
          <cell r="T73">
            <v>14092</v>
          </cell>
        </row>
        <row r="74">
          <cell r="G74">
            <v>0</v>
          </cell>
          <cell r="I74" t="str">
            <v>　</v>
          </cell>
          <cell r="K74" t="str">
            <v>　</v>
          </cell>
          <cell r="M74">
            <v>37</v>
          </cell>
          <cell r="N74" t="str">
            <v>ロングＵ字溝布設工</v>
          </cell>
          <cell r="O74" t="str">
            <v>300*600*2000</v>
          </cell>
          <cell r="S74" t="str">
            <v>ｍ</v>
          </cell>
          <cell r="T74">
            <v>15352</v>
          </cell>
        </row>
        <row r="75">
          <cell r="C75" t="str">
            <v>排水構造物蓋版コンクリ－ト・鋼製</v>
          </cell>
          <cell r="D75" t="str">
            <v>40㎏以下</v>
          </cell>
          <cell r="E75" t="str">
            <v>枚</v>
          </cell>
          <cell r="F75">
            <v>1</v>
          </cell>
          <cell r="G75">
            <v>235</v>
          </cell>
          <cell r="H75">
            <v>235</v>
          </cell>
          <cell r="I75" t="str">
            <v>　</v>
          </cell>
          <cell r="K75">
            <v>0</v>
          </cell>
          <cell r="M75">
            <v>38</v>
          </cell>
          <cell r="N75" t="str">
            <v>ロングＵ字溝布設工</v>
          </cell>
          <cell r="O75" t="str">
            <v>400*400*2000</v>
          </cell>
          <cell r="S75" t="str">
            <v>ｍ</v>
          </cell>
          <cell r="T75">
            <v>13740</v>
          </cell>
        </row>
        <row r="76">
          <cell r="G76">
            <v>0</v>
          </cell>
          <cell r="I76" t="str">
            <v>　</v>
          </cell>
          <cell r="K76" t="str">
            <v>　</v>
          </cell>
          <cell r="M76">
            <v>39</v>
          </cell>
          <cell r="N76" t="str">
            <v>ロングＵ字溝布設工</v>
          </cell>
          <cell r="O76" t="str">
            <v>400*500*2000</v>
          </cell>
          <cell r="S76" t="str">
            <v>ｍ</v>
          </cell>
          <cell r="T76">
            <v>15070</v>
          </cell>
        </row>
        <row r="77">
          <cell r="E77">
            <v>0</v>
          </cell>
          <cell r="G77">
            <v>0</v>
          </cell>
          <cell r="H77">
            <v>0</v>
          </cell>
          <cell r="I77" t="str">
            <v>　</v>
          </cell>
          <cell r="K77">
            <v>0</v>
          </cell>
          <cell r="M77">
            <v>40</v>
          </cell>
          <cell r="N77" t="str">
            <v>ロングＵ字溝布設工</v>
          </cell>
          <cell r="O77" t="str">
            <v>400*600*2000</v>
          </cell>
          <cell r="S77" t="str">
            <v>ｍ</v>
          </cell>
          <cell r="T77">
            <v>19475</v>
          </cell>
        </row>
        <row r="78">
          <cell r="G78">
            <v>0</v>
          </cell>
          <cell r="I78" t="str">
            <v>　</v>
          </cell>
          <cell r="M78">
            <v>41</v>
          </cell>
          <cell r="N78" t="str">
            <v>遠心ボックスカルバ－ト布設工</v>
          </cell>
          <cell r="O78" t="str">
            <v>I形　150×2000</v>
          </cell>
          <cell r="S78" t="str">
            <v>ｍ</v>
          </cell>
          <cell r="T78">
            <v>7644</v>
          </cell>
        </row>
        <row r="79">
          <cell r="I79" t="str">
            <v>　</v>
          </cell>
          <cell r="K79">
            <v>0</v>
          </cell>
          <cell r="M79">
            <v>42</v>
          </cell>
          <cell r="N79" t="str">
            <v>遠心ボックスカルバ－ト布設工</v>
          </cell>
          <cell r="O79" t="str">
            <v>I形　200×2000</v>
          </cell>
          <cell r="S79" t="str">
            <v>ｍ</v>
          </cell>
          <cell r="T79">
            <v>10208</v>
          </cell>
        </row>
        <row r="80">
          <cell r="I80" t="str">
            <v>　</v>
          </cell>
          <cell r="K80" t="str">
            <v>　</v>
          </cell>
          <cell r="M80">
            <v>43</v>
          </cell>
          <cell r="N80" t="str">
            <v>遠心ボックスカルバ－ト布設工</v>
          </cell>
          <cell r="O80" t="str">
            <v>I形　250×2400</v>
          </cell>
          <cell r="S80" t="str">
            <v>ｍ</v>
          </cell>
          <cell r="T80">
            <v>11881</v>
          </cell>
        </row>
        <row r="81">
          <cell r="I81" t="str">
            <v>　</v>
          </cell>
          <cell r="K81">
            <v>0</v>
          </cell>
          <cell r="M81">
            <v>44</v>
          </cell>
          <cell r="N81" t="str">
            <v>遠心ボックスカルバ－ト布設工</v>
          </cell>
          <cell r="O81" t="str">
            <v>I形　300×2400</v>
          </cell>
          <cell r="S81" t="str">
            <v>ｍ</v>
          </cell>
          <cell r="T81">
            <v>14113</v>
          </cell>
        </row>
        <row r="82">
          <cell r="I82" t="str">
            <v>　</v>
          </cell>
          <cell r="K82" t="str">
            <v>　</v>
          </cell>
          <cell r="M82">
            <v>45</v>
          </cell>
          <cell r="N82" t="str">
            <v>遠心ボックスカルバ－ト布設工</v>
          </cell>
          <cell r="O82" t="str">
            <v>I形　350×2400</v>
          </cell>
          <cell r="S82" t="str">
            <v>ｍ</v>
          </cell>
          <cell r="T82">
            <v>16468</v>
          </cell>
        </row>
        <row r="83">
          <cell r="I83" t="str">
            <v>　</v>
          </cell>
          <cell r="K83">
            <v>0</v>
          </cell>
          <cell r="M83">
            <v>46</v>
          </cell>
          <cell r="N83" t="str">
            <v>遠心ボックスカルバ－ト布設工</v>
          </cell>
          <cell r="O83" t="str">
            <v>I形　400×2400</v>
          </cell>
          <cell r="S83" t="str">
            <v>ｍ</v>
          </cell>
          <cell r="T83">
            <v>21079</v>
          </cell>
        </row>
        <row r="84">
          <cell r="I84" t="str">
            <v>　</v>
          </cell>
          <cell r="K84" t="str">
            <v>　</v>
          </cell>
          <cell r="M84">
            <v>47</v>
          </cell>
          <cell r="N84" t="str">
            <v>Ｌ型側溝布設工</v>
          </cell>
          <cell r="O84" t="str">
            <v>250B　45×15.5×60</v>
          </cell>
          <cell r="S84" t="str">
            <v>ｍ</v>
          </cell>
          <cell r="T84">
            <v>6166</v>
          </cell>
        </row>
        <row r="85">
          <cell r="I85" t="str">
            <v>　</v>
          </cell>
          <cell r="K85">
            <v>0</v>
          </cell>
          <cell r="M85">
            <v>48</v>
          </cell>
          <cell r="N85" t="str">
            <v>可変勾配側溝布設工</v>
          </cell>
          <cell r="S85" t="str">
            <v>ｍ</v>
          </cell>
        </row>
        <row r="86">
          <cell r="I86" t="str">
            <v>　</v>
          </cell>
          <cell r="K86" t="str">
            <v>　</v>
          </cell>
          <cell r="M86">
            <v>49</v>
          </cell>
          <cell r="N86" t="str">
            <v>塩ビ管布設工</v>
          </cell>
          <cell r="S86" t="str">
            <v>ｍ</v>
          </cell>
        </row>
        <row r="87">
          <cell r="I87" t="str">
            <v>　</v>
          </cell>
          <cell r="K87">
            <v>0</v>
          </cell>
          <cell r="M87">
            <v>50</v>
          </cell>
          <cell r="N87" t="str">
            <v>1号雨水桝据付工</v>
          </cell>
          <cell r="S87" t="str">
            <v>基</v>
          </cell>
          <cell r="T87">
            <v>2679</v>
          </cell>
        </row>
        <row r="88">
          <cell r="I88" t="str">
            <v>　</v>
          </cell>
          <cell r="K88" t="str">
            <v>　</v>
          </cell>
          <cell r="M88">
            <v>51</v>
          </cell>
          <cell r="N88" t="str">
            <v>現場打集水桝設置工</v>
          </cell>
          <cell r="S88" t="str">
            <v>基</v>
          </cell>
        </row>
        <row r="89">
          <cell r="M89">
            <v>52</v>
          </cell>
          <cell r="N89" t="str">
            <v>浸透式側溝布設工</v>
          </cell>
          <cell r="P89">
            <v>0</v>
          </cell>
          <cell r="S89" t="str">
            <v>ｍ</v>
          </cell>
          <cell r="T89">
            <v>0</v>
          </cell>
        </row>
        <row r="90">
          <cell r="I90" t="str">
            <v>　</v>
          </cell>
          <cell r="K90" t="str">
            <v>　</v>
          </cell>
          <cell r="M90">
            <v>53</v>
          </cell>
          <cell r="N90" t="str">
            <v>グレ－チング設置工</v>
          </cell>
          <cell r="S90" t="str">
            <v>枚</v>
          </cell>
        </row>
        <row r="91">
          <cell r="I91" t="str">
            <v>　</v>
          </cell>
          <cell r="K91">
            <v>0</v>
          </cell>
          <cell r="M91">
            <v>54</v>
          </cell>
          <cell r="N91" t="str">
            <v>コンクリート蓋設置工</v>
          </cell>
          <cell r="S91" t="str">
            <v>枚</v>
          </cell>
        </row>
        <row r="92">
          <cell r="I92" t="str">
            <v>　</v>
          </cell>
          <cell r="K92" t="str">
            <v>　</v>
          </cell>
          <cell r="M92">
            <v>55</v>
          </cell>
          <cell r="N92" t="str">
            <v>長尺Ｕ字溝布設工</v>
          </cell>
          <cell r="S92" t="str">
            <v>ｍ</v>
          </cell>
        </row>
        <row r="93">
          <cell r="I93" t="str">
            <v>　</v>
          </cell>
          <cell r="K93">
            <v>0</v>
          </cell>
          <cell r="M93">
            <v>56</v>
          </cell>
          <cell r="N93" t="str">
            <v>ロングＵ字溝布設工</v>
          </cell>
          <cell r="S93" t="str">
            <v>ｍ</v>
          </cell>
        </row>
        <row r="94">
          <cell r="I94" t="str">
            <v>　</v>
          </cell>
          <cell r="K94" t="str">
            <v>　</v>
          </cell>
          <cell r="M94">
            <v>57</v>
          </cell>
          <cell r="N94" t="str">
            <v>遠心ボックスカルバ－ト布設工</v>
          </cell>
          <cell r="S94" t="str">
            <v>ｍ</v>
          </cell>
        </row>
        <row r="95">
          <cell r="I95" t="str">
            <v>　</v>
          </cell>
          <cell r="K95">
            <v>0</v>
          </cell>
          <cell r="M95">
            <v>58</v>
          </cell>
          <cell r="N95" t="str">
            <v>現場打集水桝設置工(浸透式)</v>
          </cell>
          <cell r="S95" t="str">
            <v>基</v>
          </cell>
        </row>
        <row r="96">
          <cell r="F96" t="str">
            <v xml:space="preserve"> </v>
          </cell>
          <cell r="I96" t="str">
            <v>　</v>
          </cell>
          <cell r="M96">
            <v>59</v>
          </cell>
          <cell r="N96" t="str">
            <v>コンクリート蓋設置工</v>
          </cell>
          <cell r="O96" t="str">
            <v>IRL-300</v>
          </cell>
          <cell r="S96" t="str">
            <v>枚</v>
          </cell>
          <cell r="T96">
            <v>3760</v>
          </cell>
        </row>
        <row r="97">
          <cell r="C97" t="str">
            <v>計</v>
          </cell>
          <cell r="H97">
            <v>16635</v>
          </cell>
          <cell r="I97" t="str">
            <v>　</v>
          </cell>
          <cell r="M97">
            <v>60</v>
          </cell>
          <cell r="N97" t="str">
            <v>コンクリ－ト蓋設置工</v>
          </cell>
          <cell r="O97" t="str">
            <v>IRL-350</v>
          </cell>
          <cell r="S97" t="str">
            <v>枚</v>
          </cell>
          <cell r="T97">
            <v>4160</v>
          </cell>
        </row>
        <row r="98">
          <cell r="M98">
            <v>61</v>
          </cell>
          <cell r="N98" t="str">
            <v>コンクリ－ト蓋設置工</v>
          </cell>
          <cell r="O98" t="str">
            <v>IRL-400</v>
          </cell>
          <cell r="S98" t="str">
            <v>枚</v>
          </cell>
          <cell r="T98">
            <v>4570</v>
          </cell>
        </row>
        <row r="99">
          <cell r="M99">
            <v>62</v>
          </cell>
          <cell r="N99" t="str">
            <v>コンクリ－ト蓋設置工</v>
          </cell>
          <cell r="O99" t="str">
            <v>ISL-300</v>
          </cell>
          <cell r="S99" t="str">
            <v>枚</v>
          </cell>
          <cell r="T99">
            <v>2990</v>
          </cell>
        </row>
        <row r="101">
          <cell r="J101" t="str">
            <v>標準歩掛り (県) Ⅵ-2-⑰-2</v>
          </cell>
          <cell r="M101" t="str">
            <v>No.</v>
          </cell>
          <cell r="N101" t="str">
            <v>代　価　表</v>
          </cell>
          <cell r="O101" t="str">
            <v>項目①</v>
          </cell>
          <cell r="P101" t="str">
            <v>項目②</v>
          </cell>
          <cell r="Q101" t="str">
            <v>項目③</v>
          </cell>
          <cell r="R101" t="str">
            <v>項目④</v>
          </cell>
          <cell r="S101" t="str">
            <v>単位</v>
          </cell>
          <cell r="T101" t="str">
            <v>金　　額</v>
          </cell>
        </row>
        <row r="102">
          <cell r="C102" t="str">
            <v>第　　　　号</v>
          </cell>
          <cell r="F102" t="str">
            <v>グレ－チング設置工</v>
          </cell>
          <cell r="H102" t="str">
            <v>1枚 当たり代価表</v>
          </cell>
          <cell r="J102" t="str">
            <v>Ｔ-25 500×500(IMO-4)</v>
          </cell>
          <cell r="M102">
            <v>63</v>
          </cell>
          <cell r="N102" t="str">
            <v>コンクリ－ト蓋設置工</v>
          </cell>
          <cell r="O102" t="str">
            <v>ISL-350</v>
          </cell>
          <cell r="S102" t="str">
            <v>枚</v>
          </cell>
          <cell r="T102">
            <v>3400</v>
          </cell>
        </row>
        <row r="103">
          <cell r="J103" t="str">
            <v>集水桝用</v>
          </cell>
          <cell r="K103">
            <v>36.799999999999997</v>
          </cell>
          <cell r="M103">
            <v>64</v>
          </cell>
          <cell r="N103" t="str">
            <v>コンクリ－ト蓋設置工</v>
          </cell>
          <cell r="O103" t="str">
            <v>ISL-400</v>
          </cell>
          <cell r="S103" t="str">
            <v>枚</v>
          </cell>
          <cell r="T103">
            <v>3600</v>
          </cell>
        </row>
        <row r="104">
          <cell r="C104" t="str">
            <v>種　　　目</v>
          </cell>
          <cell r="D104" t="str">
            <v>形 状 寸 法</v>
          </cell>
          <cell r="E104" t="str">
            <v>単位</v>
          </cell>
          <cell r="F104" t="str">
            <v>数 量</v>
          </cell>
          <cell r="G104" t="str">
            <v>単 価 (円)</v>
          </cell>
          <cell r="H104" t="str">
            <v>金 額 (円)</v>
          </cell>
          <cell r="I104" t="str">
            <v>処分費(円)</v>
          </cell>
          <cell r="J104" t="str">
            <v>備</v>
          </cell>
          <cell r="K104" t="str">
            <v>考</v>
          </cell>
          <cell r="M104">
            <v>65</v>
          </cell>
          <cell r="N104" t="str">
            <v>集水桝据付工</v>
          </cell>
          <cell r="O104" t="str">
            <v>400を超え800以下</v>
          </cell>
          <cell r="S104" t="str">
            <v>基</v>
          </cell>
        </row>
        <row r="105">
          <cell r="C105" t="str">
            <v xml:space="preserve"> </v>
          </cell>
          <cell r="D105" t="str">
            <v xml:space="preserve"> </v>
          </cell>
          <cell r="E105" t="str">
            <v xml:space="preserve"> </v>
          </cell>
          <cell r="F105">
            <v>0</v>
          </cell>
          <cell r="G105">
            <v>0</v>
          </cell>
          <cell r="I105" t="str">
            <v>　</v>
          </cell>
          <cell r="K105" t="str">
            <v>　</v>
          </cell>
          <cell r="M105">
            <v>66</v>
          </cell>
          <cell r="N105" t="str">
            <v>集水桝据付工</v>
          </cell>
          <cell r="O105" t="str">
            <v>800を超え1200以下</v>
          </cell>
          <cell r="S105" t="str">
            <v>基</v>
          </cell>
        </row>
        <row r="106">
          <cell r="C106" t="str">
            <v>鋼鉄製集水桝蓋</v>
          </cell>
          <cell r="D106" t="str">
            <v>Ｔ-25 500×500(IMO-4)</v>
          </cell>
          <cell r="E106" t="str">
            <v>枚</v>
          </cell>
          <cell r="F106">
            <v>1</v>
          </cell>
          <cell r="G106">
            <v>15600</v>
          </cell>
          <cell r="H106">
            <v>15600</v>
          </cell>
          <cell r="I106" t="str">
            <v>　</v>
          </cell>
          <cell r="K106">
            <v>0</v>
          </cell>
          <cell r="M106">
            <v>67</v>
          </cell>
          <cell r="N106" t="str">
            <v>集水桝据付工</v>
          </cell>
          <cell r="O106" t="str">
            <v>1200を超え1600以下</v>
          </cell>
          <cell r="S106" t="str">
            <v>基</v>
          </cell>
        </row>
        <row r="107">
          <cell r="G107">
            <v>0</v>
          </cell>
          <cell r="I107" t="str">
            <v>　</v>
          </cell>
          <cell r="K107" t="str">
            <v>　</v>
          </cell>
          <cell r="M107">
            <v>68</v>
          </cell>
          <cell r="N107" t="str">
            <v>集水桝据付工</v>
          </cell>
          <cell r="O107" t="str">
            <v>1600を超え2200以下</v>
          </cell>
          <cell r="S107" t="str">
            <v>基</v>
          </cell>
        </row>
        <row r="108">
          <cell r="C108" t="str">
            <v>排水構造物蓋版コンクリ－ト・鋼製</v>
          </cell>
          <cell r="D108" t="str">
            <v>40㎏以下</v>
          </cell>
          <cell r="E108" t="str">
            <v>枚</v>
          </cell>
          <cell r="F108">
            <v>1</v>
          </cell>
          <cell r="G108">
            <v>235</v>
          </cell>
          <cell r="H108">
            <v>235</v>
          </cell>
          <cell r="I108" t="str">
            <v>　</v>
          </cell>
          <cell r="K108">
            <v>0</v>
          </cell>
          <cell r="M108">
            <v>69</v>
          </cell>
          <cell r="N108" t="str">
            <v>長尺Ｕ字溝布設工</v>
          </cell>
          <cell r="O108" t="str">
            <v>KUS-250×250</v>
          </cell>
          <cell r="S108" t="str">
            <v>ｍ</v>
          </cell>
          <cell r="T108">
            <v>5332</v>
          </cell>
        </row>
        <row r="109">
          <cell r="G109">
            <v>0</v>
          </cell>
          <cell r="I109" t="str">
            <v>　</v>
          </cell>
          <cell r="K109" t="str">
            <v>　</v>
          </cell>
          <cell r="M109">
            <v>70</v>
          </cell>
          <cell r="N109" t="str">
            <v>長尺Ｕ字溝布設工</v>
          </cell>
          <cell r="O109" t="str">
            <v>KUR-250×250</v>
          </cell>
          <cell r="S109" t="str">
            <v>ｍ</v>
          </cell>
          <cell r="T109">
            <v>5977</v>
          </cell>
        </row>
        <row r="110">
          <cell r="E110">
            <v>0</v>
          </cell>
          <cell r="G110">
            <v>0</v>
          </cell>
          <cell r="H110">
            <v>0</v>
          </cell>
          <cell r="I110" t="str">
            <v>　</v>
          </cell>
          <cell r="K110">
            <v>0</v>
          </cell>
          <cell r="M110">
            <v>71</v>
          </cell>
          <cell r="N110" t="str">
            <v>コンクリート蓋設置工</v>
          </cell>
          <cell r="O110" t="str">
            <v>ISL-250</v>
          </cell>
          <cell r="S110" t="str">
            <v>枚</v>
          </cell>
          <cell r="T110">
            <v>2610</v>
          </cell>
        </row>
        <row r="111">
          <cell r="G111">
            <v>0</v>
          </cell>
          <cell r="I111" t="str">
            <v>　</v>
          </cell>
          <cell r="M111">
            <v>72</v>
          </cell>
          <cell r="N111" t="str">
            <v>グレ－チング設置工</v>
          </cell>
          <cell r="O111" t="str">
            <v>Ｔ-14 250用</v>
          </cell>
          <cell r="S111" t="str">
            <v>枚</v>
          </cell>
          <cell r="T111">
            <v>7435</v>
          </cell>
        </row>
        <row r="112">
          <cell r="I112" t="str">
            <v>　</v>
          </cell>
          <cell r="K112">
            <v>0</v>
          </cell>
          <cell r="M112">
            <v>73</v>
          </cell>
          <cell r="N112" t="str">
            <v>コンクリート蓋設置工</v>
          </cell>
          <cell r="O112" t="str">
            <v>IRL-250</v>
          </cell>
          <cell r="S112" t="str">
            <v>枚</v>
          </cell>
          <cell r="T112">
            <v>3330</v>
          </cell>
        </row>
        <row r="113">
          <cell r="I113" t="str">
            <v>　</v>
          </cell>
          <cell r="K113" t="str">
            <v>　</v>
          </cell>
          <cell r="M113">
            <v>74</v>
          </cell>
        </row>
        <row r="114">
          <cell r="I114" t="str">
            <v>　</v>
          </cell>
          <cell r="K114">
            <v>0</v>
          </cell>
          <cell r="M114">
            <v>75</v>
          </cell>
        </row>
        <row r="115">
          <cell r="I115" t="str">
            <v>　</v>
          </cell>
          <cell r="K115" t="str">
            <v>　</v>
          </cell>
          <cell r="M115">
            <v>76</v>
          </cell>
        </row>
        <row r="116">
          <cell r="I116" t="str">
            <v>　</v>
          </cell>
          <cell r="K116">
            <v>0</v>
          </cell>
          <cell r="M116">
            <v>77</v>
          </cell>
        </row>
        <row r="117">
          <cell r="I117" t="str">
            <v>　</v>
          </cell>
          <cell r="K117" t="str">
            <v>　</v>
          </cell>
          <cell r="M117">
            <v>78</v>
          </cell>
        </row>
        <row r="118">
          <cell r="I118" t="str">
            <v>　</v>
          </cell>
          <cell r="K118">
            <v>0</v>
          </cell>
          <cell r="M118">
            <v>79</v>
          </cell>
        </row>
        <row r="119">
          <cell r="I119" t="str">
            <v>　</v>
          </cell>
          <cell r="K119" t="str">
            <v>　</v>
          </cell>
          <cell r="M119">
            <v>80</v>
          </cell>
        </row>
        <row r="120">
          <cell r="I120" t="str">
            <v>　</v>
          </cell>
          <cell r="K120">
            <v>0</v>
          </cell>
          <cell r="M120">
            <v>81</v>
          </cell>
        </row>
        <row r="121">
          <cell r="I121" t="str">
            <v>　</v>
          </cell>
          <cell r="K121" t="str">
            <v>　</v>
          </cell>
          <cell r="M121">
            <v>82</v>
          </cell>
        </row>
        <row r="122">
          <cell r="M122">
            <v>83</v>
          </cell>
        </row>
        <row r="123">
          <cell r="I123" t="str">
            <v>　</v>
          </cell>
          <cell r="K123" t="str">
            <v>　</v>
          </cell>
          <cell r="M123">
            <v>84</v>
          </cell>
        </row>
        <row r="124">
          <cell r="I124" t="str">
            <v>　</v>
          </cell>
          <cell r="K124">
            <v>0</v>
          </cell>
          <cell r="M124">
            <v>85</v>
          </cell>
        </row>
        <row r="125">
          <cell r="I125" t="str">
            <v>　</v>
          </cell>
          <cell r="K125" t="str">
            <v>　</v>
          </cell>
          <cell r="M125">
            <v>86</v>
          </cell>
        </row>
        <row r="126">
          <cell r="I126" t="str">
            <v>　</v>
          </cell>
          <cell r="K126">
            <v>0</v>
          </cell>
          <cell r="M126">
            <v>87</v>
          </cell>
        </row>
        <row r="127">
          <cell r="I127" t="str">
            <v>　</v>
          </cell>
          <cell r="K127" t="str">
            <v>　</v>
          </cell>
          <cell r="M127">
            <v>88</v>
          </cell>
        </row>
        <row r="128">
          <cell r="I128" t="str">
            <v>　</v>
          </cell>
          <cell r="K128">
            <v>0</v>
          </cell>
          <cell r="M128">
            <v>89</v>
          </cell>
        </row>
        <row r="129">
          <cell r="F129" t="str">
            <v xml:space="preserve"> </v>
          </cell>
          <cell r="I129" t="str">
            <v>　</v>
          </cell>
          <cell r="M129">
            <v>90</v>
          </cell>
        </row>
        <row r="130">
          <cell r="C130" t="str">
            <v>計</v>
          </cell>
          <cell r="H130">
            <v>15835</v>
          </cell>
          <cell r="I130" t="str">
            <v>　</v>
          </cell>
          <cell r="M130">
            <v>91</v>
          </cell>
        </row>
        <row r="131">
          <cell r="M131">
            <v>92</v>
          </cell>
        </row>
        <row r="132">
          <cell r="M132">
            <v>93</v>
          </cell>
        </row>
        <row r="134">
          <cell r="J134" t="str">
            <v>標準歩掛り (県) Ⅵ-2-⑰-2</v>
          </cell>
        </row>
        <row r="135">
          <cell r="C135" t="str">
            <v>第　　　　号</v>
          </cell>
          <cell r="F135" t="str">
            <v>グレ－チング設置工</v>
          </cell>
          <cell r="H135" t="str">
            <v>1枚 当たり代価表</v>
          </cell>
          <cell r="J135" t="str">
            <v>Ｔ-25 600×600(IMO-5)</v>
          </cell>
        </row>
        <row r="136">
          <cell r="J136" t="str">
            <v>集水桝用</v>
          </cell>
          <cell r="K136">
            <v>55.4</v>
          </cell>
        </row>
        <row r="137">
          <cell r="C137" t="str">
            <v>種　　　目</v>
          </cell>
          <cell r="D137" t="str">
            <v>形 状 寸 法</v>
          </cell>
          <cell r="E137" t="str">
            <v>単位</v>
          </cell>
          <cell r="F137" t="str">
            <v>数 量</v>
          </cell>
          <cell r="G137" t="str">
            <v>単 価 (円)</v>
          </cell>
          <cell r="H137" t="str">
            <v>金 額 (円)</v>
          </cell>
          <cell r="I137" t="str">
            <v>処分費(円)</v>
          </cell>
          <cell r="J137" t="str">
            <v>備</v>
          </cell>
          <cell r="K137" t="str">
            <v>考</v>
          </cell>
        </row>
        <row r="138">
          <cell r="C138" t="str">
            <v xml:space="preserve"> </v>
          </cell>
          <cell r="D138" t="str">
            <v xml:space="preserve"> </v>
          </cell>
          <cell r="E138" t="str">
            <v xml:space="preserve"> </v>
          </cell>
          <cell r="F138">
            <v>0</v>
          </cell>
          <cell r="G138">
            <v>0</v>
          </cell>
          <cell r="I138" t="str">
            <v>　</v>
          </cell>
          <cell r="K138" t="str">
            <v>　</v>
          </cell>
        </row>
        <row r="139">
          <cell r="C139" t="str">
            <v>鋼鉄製集水桝蓋</v>
          </cell>
          <cell r="D139" t="str">
            <v>Ｔ-25 600×600(IMO-5)</v>
          </cell>
          <cell r="E139" t="str">
            <v>枚</v>
          </cell>
          <cell r="F139">
            <v>1</v>
          </cell>
          <cell r="G139">
            <v>23100</v>
          </cell>
          <cell r="H139">
            <v>23100</v>
          </cell>
          <cell r="I139" t="str">
            <v>　</v>
          </cell>
          <cell r="K139">
            <v>0</v>
          </cell>
        </row>
        <row r="140">
          <cell r="G140">
            <v>0</v>
          </cell>
          <cell r="I140" t="str">
            <v>　</v>
          </cell>
          <cell r="K140" t="str">
            <v>　</v>
          </cell>
        </row>
        <row r="141">
          <cell r="C141" t="str">
            <v>排水構造物蓋版コンクリ－ト・鋼製</v>
          </cell>
          <cell r="D141" t="str">
            <v>40を超え170㎏以下</v>
          </cell>
          <cell r="E141" t="str">
            <v>枚</v>
          </cell>
          <cell r="F141">
            <v>1</v>
          </cell>
          <cell r="G141">
            <v>630</v>
          </cell>
          <cell r="H141">
            <v>630</v>
          </cell>
          <cell r="I141" t="str">
            <v>　</v>
          </cell>
          <cell r="K141">
            <v>0</v>
          </cell>
        </row>
        <row r="142">
          <cell r="G142">
            <v>0</v>
          </cell>
          <cell r="I142" t="str">
            <v>　</v>
          </cell>
          <cell r="K142" t="str">
            <v>　</v>
          </cell>
        </row>
        <row r="143">
          <cell r="E143">
            <v>0</v>
          </cell>
          <cell r="G143">
            <v>0</v>
          </cell>
          <cell r="H143">
            <v>0</v>
          </cell>
          <cell r="I143" t="str">
            <v>　</v>
          </cell>
          <cell r="K143">
            <v>0</v>
          </cell>
        </row>
        <row r="144">
          <cell r="G144">
            <v>0</v>
          </cell>
          <cell r="I144" t="str">
            <v>　</v>
          </cell>
        </row>
        <row r="145">
          <cell r="I145" t="str">
            <v>　</v>
          </cell>
          <cell r="K145">
            <v>0</v>
          </cell>
        </row>
        <row r="146">
          <cell r="I146" t="str">
            <v>　</v>
          </cell>
          <cell r="K146" t="str">
            <v>　</v>
          </cell>
        </row>
        <row r="147">
          <cell r="I147" t="str">
            <v>　</v>
          </cell>
          <cell r="K147">
            <v>0</v>
          </cell>
        </row>
        <row r="148">
          <cell r="I148" t="str">
            <v>　</v>
          </cell>
          <cell r="K148" t="str">
            <v>　</v>
          </cell>
        </row>
        <row r="149">
          <cell r="I149" t="str">
            <v>　</v>
          </cell>
          <cell r="K149">
            <v>0</v>
          </cell>
        </row>
        <row r="150">
          <cell r="I150" t="str">
            <v>　</v>
          </cell>
          <cell r="K150" t="str">
            <v>　</v>
          </cell>
        </row>
        <row r="151">
          <cell r="I151" t="str">
            <v>　</v>
          </cell>
          <cell r="K151">
            <v>0</v>
          </cell>
        </row>
        <row r="152">
          <cell r="I152" t="str">
            <v>　</v>
          </cell>
          <cell r="K152" t="str">
            <v>　</v>
          </cell>
        </row>
        <row r="153">
          <cell r="I153" t="str">
            <v>　</v>
          </cell>
          <cell r="K153">
            <v>0</v>
          </cell>
        </row>
        <row r="154">
          <cell r="I154" t="str">
            <v>　</v>
          </cell>
          <cell r="K154" t="str">
            <v>　</v>
          </cell>
        </row>
        <row r="156">
          <cell r="I156" t="str">
            <v>　</v>
          </cell>
          <cell r="K156" t="str">
            <v>　</v>
          </cell>
        </row>
        <row r="157">
          <cell r="I157" t="str">
            <v>　</v>
          </cell>
          <cell r="K157">
            <v>0</v>
          </cell>
        </row>
        <row r="158">
          <cell r="I158" t="str">
            <v>　</v>
          </cell>
          <cell r="K158" t="str">
            <v>　</v>
          </cell>
        </row>
        <row r="159">
          <cell r="I159" t="str">
            <v>　</v>
          </cell>
          <cell r="K159">
            <v>0</v>
          </cell>
        </row>
        <row r="160">
          <cell r="I160" t="str">
            <v>　</v>
          </cell>
          <cell r="K160" t="str">
            <v>　</v>
          </cell>
        </row>
        <row r="161">
          <cell r="I161" t="str">
            <v>　</v>
          </cell>
          <cell r="K161">
            <v>0</v>
          </cell>
        </row>
        <row r="162">
          <cell r="F162" t="str">
            <v xml:space="preserve"> </v>
          </cell>
          <cell r="I162" t="str">
            <v>　</v>
          </cell>
        </row>
        <row r="163">
          <cell r="C163" t="str">
            <v>計</v>
          </cell>
          <cell r="H163">
            <v>23730</v>
          </cell>
          <cell r="I163" t="str">
            <v>　</v>
          </cell>
        </row>
        <row r="167">
          <cell r="J167" t="str">
            <v>標準歩掛り (県) Ⅵ-2-⑰-2</v>
          </cell>
        </row>
        <row r="168">
          <cell r="C168" t="str">
            <v>第　　　　号</v>
          </cell>
          <cell r="F168" t="str">
            <v>グレ－チング設置工</v>
          </cell>
          <cell r="H168" t="str">
            <v>1枚 当たり代価表</v>
          </cell>
          <cell r="J168" t="str">
            <v>Ｔ-25 700×700(IMO-6)</v>
          </cell>
        </row>
        <row r="169">
          <cell r="J169" t="str">
            <v>集水桝用</v>
          </cell>
          <cell r="K169">
            <v>68.7</v>
          </cell>
        </row>
        <row r="170">
          <cell r="C170" t="str">
            <v>種　　　目</v>
          </cell>
          <cell r="D170" t="str">
            <v>形 状 寸 法</v>
          </cell>
          <cell r="E170" t="str">
            <v>単位</v>
          </cell>
          <cell r="F170" t="str">
            <v>数 量</v>
          </cell>
          <cell r="G170" t="str">
            <v>単 価 (円)</v>
          </cell>
          <cell r="H170" t="str">
            <v>金 額 (円)</v>
          </cell>
          <cell r="I170" t="str">
            <v>処分費(円)</v>
          </cell>
          <cell r="J170" t="str">
            <v>備</v>
          </cell>
          <cell r="K170" t="str">
            <v>考</v>
          </cell>
        </row>
        <row r="171">
          <cell r="C171" t="str">
            <v xml:space="preserve"> </v>
          </cell>
          <cell r="D171" t="str">
            <v xml:space="preserve"> </v>
          </cell>
          <cell r="E171" t="str">
            <v xml:space="preserve"> </v>
          </cell>
          <cell r="F171">
            <v>0</v>
          </cell>
          <cell r="G171">
            <v>0</v>
          </cell>
          <cell r="I171" t="str">
            <v>　</v>
          </cell>
          <cell r="K171" t="str">
            <v>　</v>
          </cell>
        </row>
        <row r="172">
          <cell r="C172" t="str">
            <v>鋼鉄製集水桝蓋</v>
          </cell>
          <cell r="D172" t="str">
            <v>Ｔ-25 700×700(IMO-6)</v>
          </cell>
          <cell r="E172" t="str">
            <v>枚</v>
          </cell>
          <cell r="F172">
            <v>1</v>
          </cell>
          <cell r="G172">
            <v>31000</v>
          </cell>
          <cell r="H172">
            <v>31000</v>
          </cell>
          <cell r="I172" t="str">
            <v>　</v>
          </cell>
          <cell r="K172">
            <v>0</v>
          </cell>
        </row>
        <row r="173">
          <cell r="G173">
            <v>0</v>
          </cell>
          <cell r="I173" t="str">
            <v>　</v>
          </cell>
          <cell r="K173" t="str">
            <v>　</v>
          </cell>
        </row>
        <row r="174">
          <cell r="C174" t="str">
            <v>排水構造物蓋版コンクリ－ト・鋼製</v>
          </cell>
          <cell r="D174" t="str">
            <v>40を超え170㎏以下</v>
          </cell>
          <cell r="E174" t="str">
            <v>枚</v>
          </cell>
          <cell r="F174">
            <v>1</v>
          </cell>
          <cell r="G174">
            <v>630</v>
          </cell>
          <cell r="H174">
            <v>630</v>
          </cell>
          <cell r="I174" t="str">
            <v>　</v>
          </cell>
          <cell r="K174">
            <v>0</v>
          </cell>
        </row>
        <row r="175">
          <cell r="G175">
            <v>0</v>
          </cell>
          <cell r="I175" t="str">
            <v>　</v>
          </cell>
          <cell r="K175" t="str">
            <v>　</v>
          </cell>
        </row>
        <row r="176">
          <cell r="E176">
            <v>0</v>
          </cell>
          <cell r="G176">
            <v>0</v>
          </cell>
          <cell r="H176">
            <v>0</v>
          </cell>
          <cell r="I176" t="str">
            <v>　</v>
          </cell>
          <cell r="K176">
            <v>0</v>
          </cell>
        </row>
        <row r="177">
          <cell r="G177">
            <v>0</v>
          </cell>
          <cell r="I177" t="str">
            <v>　</v>
          </cell>
        </row>
        <row r="178">
          <cell r="I178" t="str">
            <v>　</v>
          </cell>
          <cell r="K178">
            <v>0</v>
          </cell>
        </row>
        <row r="179">
          <cell r="I179" t="str">
            <v>　</v>
          </cell>
          <cell r="K179" t="str">
            <v>　</v>
          </cell>
        </row>
        <row r="180">
          <cell r="I180" t="str">
            <v>　</v>
          </cell>
          <cell r="K180">
            <v>0</v>
          </cell>
        </row>
        <row r="181">
          <cell r="I181" t="str">
            <v>　</v>
          </cell>
          <cell r="K181" t="str">
            <v>　</v>
          </cell>
        </row>
        <row r="182">
          <cell r="I182" t="str">
            <v>　</v>
          </cell>
          <cell r="K182">
            <v>0</v>
          </cell>
        </row>
        <row r="183">
          <cell r="I183" t="str">
            <v>　</v>
          </cell>
          <cell r="K183" t="str">
            <v>　</v>
          </cell>
        </row>
        <row r="184">
          <cell r="I184" t="str">
            <v>　</v>
          </cell>
          <cell r="K184">
            <v>0</v>
          </cell>
        </row>
        <row r="185">
          <cell r="I185" t="str">
            <v>　</v>
          </cell>
          <cell r="K185" t="str">
            <v>　</v>
          </cell>
        </row>
        <row r="186">
          <cell r="I186" t="str">
            <v>　</v>
          </cell>
          <cell r="K186">
            <v>0</v>
          </cell>
        </row>
        <row r="187">
          <cell r="I187" t="str">
            <v>　</v>
          </cell>
          <cell r="K187" t="str">
            <v>　</v>
          </cell>
        </row>
        <row r="189">
          <cell r="I189" t="str">
            <v>　</v>
          </cell>
          <cell r="K189" t="str">
            <v>　</v>
          </cell>
        </row>
        <row r="190">
          <cell r="I190" t="str">
            <v>　</v>
          </cell>
          <cell r="K190">
            <v>0</v>
          </cell>
        </row>
        <row r="191">
          <cell r="I191" t="str">
            <v>　</v>
          </cell>
          <cell r="K191" t="str">
            <v>　</v>
          </cell>
        </row>
        <row r="192">
          <cell r="I192" t="str">
            <v>　</v>
          </cell>
          <cell r="K192">
            <v>0</v>
          </cell>
        </row>
        <row r="193">
          <cell r="I193" t="str">
            <v>　</v>
          </cell>
          <cell r="K193" t="str">
            <v>　</v>
          </cell>
        </row>
        <row r="194">
          <cell r="I194" t="str">
            <v>　</v>
          </cell>
          <cell r="K194">
            <v>0</v>
          </cell>
        </row>
        <row r="195">
          <cell r="F195" t="str">
            <v xml:space="preserve"> </v>
          </cell>
          <cell r="I195" t="str">
            <v>　</v>
          </cell>
        </row>
        <row r="196">
          <cell r="C196" t="str">
            <v>計</v>
          </cell>
          <cell r="H196">
            <v>31630</v>
          </cell>
          <cell r="I196" t="str">
            <v>　</v>
          </cell>
        </row>
        <row r="200">
          <cell r="J200" t="str">
            <v>標準歩掛り (県) Ⅵ-2-⑰-2</v>
          </cell>
        </row>
        <row r="201">
          <cell r="C201" t="str">
            <v>第　　　　号</v>
          </cell>
          <cell r="F201" t="str">
            <v>グレ－チング設置工</v>
          </cell>
          <cell r="H201" t="str">
            <v>1枚 当たり代価表</v>
          </cell>
          <cell r="J201" t="str">
            <v>Ｔ-25 300用(IHO-1)</v>
          </cell>
        </row>
        <row r="202">
          <cell r="J202">
            <v>40.6</v>
          </cell>
        </row>
        <row r="203">
          <cell r="C203" t="str">
            <v>種　　　目</v>
          </cell>
          <cell r="D203" t="str">
            <v>形 状 寸 法</v>
          </cell>
          <cell r="E203" t="str">
            <v>単位</v>
          </cell>
          <cell r="F203" t="str">
            <v>数 量</v>
          </cell>
          <cell r="G203" t="str">
            <v>単 価 (円)</v>
          </cell>
          <cell r="H203" t="str">
            <v>金 額 (円)</v>
          </cell>
          <cell r="I203" t="str">
            <v>処分費(円)</v>
          </cell>
          <cell r="J203" t="str">
            <v>備</v>
          </cell>
          <cell r="K203" t="str">
            <v>考</v>
          </cell>
        </row>
        <row r="204">
          <cell r="C204" t="str">
            <v xml:space="preserve"> </v>
          </cell>
          <cell r="D204" t="str">
            <v xml:space="preserve"> </v>
          </cell>
          <cell r="E204" t="str">
            <v xml:space="preserve"> </v>
          </cell>
          <cell r="F204">
            <v>0</v>
          </cell>
          <cell r="G204">
            <v>0</v>
          </cell>
          <cell r="I204" t="str">
            <v>　</v>
          </cell>
          <cell r="K204" t="str">
            <v>　</v>
          </cell>
        </row>
        <row r="205">
          <cell r="C205" t="str">
            <v>鋼鉄製側溝蓋（長尺U字溝用）</v>
          </cell>
          <cell r="D205" t="str">
            <v>Ｔ-25 300用(IHO-1)</v>
          </cell>
          <cell r="E205" t="str">
            <v>枚</v>
          </cell>
          <cell r="F205">
            <v>1</v>
          </cell>
          <cell r="G205">
            <v>13500</v>
          </cell>
          <cell r="H205">
            <v>13500</v>
          </cell>
          <cell r="I205" t="str">
            <v>　</v>
          </cell>
          <cell r="K205">
            <v>0</v>
          </cell>
        </row>
        <row r="206">
          <cell r="G206">
            <v>0</v>
          </cell>
          <cell r="I206" t="str">
            <v>　</v>
          </cell>
          <cell r="K206" t="str">
            <v>　</v>
          </cell>
        </row>
        <row r="207">
          <cell r="C207" t="str">
            <v>排水構造物蓋版コンクリ－ト・鋼製</v>
          </cell>
          <cell r="D207" t="str">
            <v>40を超え170㎏以下</v>
          </cell>
          <cell r="E207" t="str">
            <v>枚</v>
          </cell>
          <cell r="F207">
            <v>1</v>
          </cell>
          <cell r="G207">
            <v>630</v>
          </cell>
          <cell r="H207">
            <v>630</v>
          </cell>
          <cell r="I207" t="str">
            <v>　</v>
          </cell>
          <cell r="K207">
            <v>0</v>
          </cell>
        </row>
        <row r="208">
          <cell r="G208">
            <v>0</v>
          </cell>
          <cell r="I208" t="str">
            <v>　</v>
          </cell>
          <cell r="K208" t="str">
            <v>　</v>
          </cell>
        </row>
        <row r="209">
          <cell r="E209">
            <v>0</v>
          </cell>
          <cell r="G209">
            <v>0</v>
          </cell>
          <cell r="H209">
            <v>0</v>
          </cell>
          <cell r="I209" t="str">
            <v>　</v>
          </cell>
          <cell r="K209">
            <v>0</v>
          </cell>
        </row>
        <row r="210">
          <cell r="G210">
            <v>0</v>
          </cell>
          <cell r="I210" t="str">
            <v>　</v>
          </cell>
        </row>
        <row r="211">
          <cell r="I211" t="str">
            <v>　</v>
          </cell>
          <cell r="K211">
            <v>0</v>
          </cell>
        </row>
        <row r="212">
          <cell r="I212" t="str">
            <v>　</v>
          </cell>
          <cell r="K212" t="str">
            <v>　</v>
          </cell>
        </row>
        <row r="213">
          <cell r="I213" t="str">
            <v>　</v>
          </cell>
          <cell r="K213">
            <v>0</v>
          </cell>
        </row>
        <row r="214">
          <cell r="I214" t="str">
            <v>　</v>
          </cell>
          <cell r="K214" t="str">
            <v>　</v>
          </cell>
        </row>
        <row r="215">
          <cell r="I215" t="str">
            <v>　</v>
          </cell>
          <cell r="K215">
            <v>0</v>
          </cell>
        </row>
        <row r="216">
          <cell r="I216" t="str">
            <v>　</v>
          </cell>
          <cell r="K216" t="str">
            <v>　</v>
          </cell>
        </row>
        <row r="217">
          <cell r="I217" t="str">
            <v>　</v>
          </cell>
          <cell r="K217">
            <v>0</v>
          </cell>
        </row>
        <row r="218">
          <cell r="I218" t="str">
            <v>　</v>
          </cell>
          <cell r="K218" t="str">
            <v>　</v>
          </cell>
        </row>
        <row r="219">
          <cell r="I219" t="str">
            <v>　</v>
          </cell>
          <cell r="K219">
            <v>0</v>
          </cell>
        </row>
        <row r="220">
          <cell r="I220" t="str">
            <v>　</v>
          </cell>
          <cell r="K220" t="str">
            <v>　</v>
          </cell>
        </row>
        <row r="222">
          <cell r="I222" t="str">
            <v>　</v>
          </cell>
          <cell r="K222" t="str">
            <v>　</v>
          </cell>
        </row>
        <row r="223">
          <cell r="I223" t="str">
            <v>　</v>
          </cell>
          <cell r="K223">
            <v>0</v>
          </cell>
        </row>
        <row r="224">
          <cell r="I224" t="str">
            <v>　</v>
          </cell>
          <cell r="K224" t="str">
            <v>　</v>
          </cell>
        </row>
        <row r="225">
          <cell r="I225" t="str">
            <v>　</v>
          </cell>
          <cell r="K225">
            <v>0</v>
          </cell>
        </row>
        <row r="226">
          <cell r="I226" t="str">
            <v>　</v>
          </cell>
          <cell r="K226" t="str">
            <v>　</v>
          </cell>
        </row>
        <row r="227">
          <cell r="I227" t="str">
            <v>　</v>
          </cell>
          <cell r="K227">
            <v>0</v>
          </cell>
        </row>
        <row r="228">
          <cell r="F228" t="str">
            <v xml:space="preserve"> </v>
          </cell>
          <cell r="I228" t="str">
            <v>　</v>
          </cell>
        </row>
        <row r="229">
          <cell r="C229" t="str">
            <v>計</v>
          </cell>
          <cell r="H229">
            <v>14130</v>
          </cell>
          <cell r="I229" t="str">
            <v>　</v>
          </cell>
        </row>
        <row r="233">
          <cell r="J233" t="str">
            <v>標準歩掛り (県) Ⅵ-2-⑰-2</v>
          </cell>
        </row>
        <row r="234">
          <cell r="C234" t="str">
            <v>第　　　　号</v>
          </cell>
          <cell r="F234" t="str">
            <v>グレ－チング設置工</v>
          </cell>
          <cell r="H234" t="str">
            <v>1枚 当たり代価表</v>
          </cell>
          <cell r="J234" t="str">
            <v>Ｔ-25 350用(IHO-2)</v>
          </cell>
        </row>
        <row r="235">
          <cell r="J235">
            <v>48.4</v>
          </cell>
        </row>
        <row r="236">
          <cell r="C236" t="str">
            <v>種　　　目</v>
          </cell>
          <cell r="D236" t="str">
            <v>形 状 寸 法</v>
          </cell>
          <cell r="E236" t="str">
            <v>単位</v>
          </cell>
          <cell r="F236" t="str">
            <v>数 量</v>
          </cell>
          <cell r="G236" t="str">
            <v>単 価 (円)</v>
          </cell>
          <cell r="H236" t="str">
            <v>金 額 (円)</v>
          </cell>
          <cell r="I236" t="str">
            <v>処分費(円)</v>
          </cell>
          <cell r="J236" t="str">
            <v>備</v>
          </cell>
          <cell r="K236" t="str">
            <v>考</v>
          </cell>
        </row>
        <row r="237">
          <cell r="C237" t="str">
            <v xml:space="preserve"> </v>
          </cell>
          <cell r="D237" t="str">
            <v xml:space="preserve"> </v>
          </cell>
          <cell r="E237" t="str">
            <v xml:space="preserve"> </v>
          </cell>
          <cell r="F237">
            <v>0</v>
          </cell>
          <cell r="G237">
            <v>0</v>
          </cell>
          <cell r="I237" t="str">
            <v>　</v>
          </cell>
          <cell r="K237" t="str">
            <v>　</v>
          </cell>
        </row>
        <row r="238">
          <cell r="C238" t="str">
            <v>鋼鉄製側溝蓋（長尺U字溝用）</v>
          </cell>
          <cell r="D238" t="str">
            <v>Ｔ-25 350用(IHO-2)</v>
          </cell>
          <cell r="E238" t="str">
            <v>枚</v>
          </cell>
          <cell r="F238">
            <v>1</v>
          </cell>
          <cell r="G238">
            <v>15800</v>
          </cell>
          <cell r="H238">
            <v>15800</v>
          </cell>
          <cell r="I238" t="str">
            <v>　</v>
          </cell>
          <cell r="K238">
            <v>0</v>
          </cell>
        </row>
        <row r="239">
          <cell r="G239">
            <v>0</v>
          </cell>
          <cell r="I239" t="str">
            <v>　</v>
          </cell>
          <cell r="K239" t="str">
            <v>　</v>
          </cell>
        </row>
        <row r="240">
          <cell r="C240" t="str">
            <v>排水構造物蓋版コンクリ－ト・鋼製</v>
          </cell>
          <cell r="D240" t="str">
            <v>40を超え170㎏以下</v>
          </cell>
          <cell r="E240" t="str">
            <v>枚</v>
          </cell>
          <cell r="F240">
            <v>1</v>
          </cell>
          <cell r="G240">
            <v>630</v>
          </cell>
          <cell r="H240">
            <v>630</v>
          </cell>
          <cell r="I240" t="str">
            <v>　</v>
          </cell>
          <cell r="K240">
            <v>0</v>
          </cell>
        </row>
        <row r="241">
          <cell r="G241">
            <v>0</v>
          </cell>
          <cell r="I241" t="str">
            <v>　</v>
          </cell>
          <cell r="K241" t="str">
            <v>　</v>
          </cell>
        </row>
        <row r="242">
          <cell r="E242">
            <v>0</v>
          </cell>
          <cell r="G242">
            <v>0</v>
          </cell>
          <cell r="H242">
            <v>0</v>
          </cell>
          <cell r="I242" t="str">
            <v>　</v>
          </cell>
          <cell r="K242">
            <v>0</v>
          </cell>
        </row>
        <row r="243">
          <cell r="G243">
            <v>0</v>
          </cell>
          <cell r="I243" t="str">
            <v>　</v>
          </cell>
        </row>
        <row r="244">
          <cell r="I244" t="str">
            <v>　</v>
          </cell>
          <cell r="K244">
            <v>0</v>
          </cell>
        </row>
        <row r="245">
          <cell r="I245" t="str">
            <v>　</v>
          </cell>
          <cell r="K245" t="str">
            <v>　</v>
          </cell>
        </row>
        <row r="246">
          <cell r="I246" t="str">
            <v>　</v>
          </cell>
          <cell r="K246">
            <v>0</v>
          </cell>
        </row>
        <row r="247">
          <cell r="I247" t="str">
            <v>　</v>
          </cell>
          <cell r="K247" t="str">
            <v>　</v>
          </cell>
        </row>
        <row r="248">
          <cell r="I248" t="str">
            <v>　</v>
          </cell>
          <cell r="K248">
            <v>0</v>
          </cell>
        </row>
        <row r="249">
          <cell r="I249" t="str">
            <v>　</v>
          </cell>
          <cell r="K249" t="str">
            <v>　</v>
          </cell>
        </row>
        <row r="250">
          <cell r="I250" t="str">
            <v>　</v>
          </cell>
          <cell r="K250">
            <v>0</v>
          </cell>
        </row>
        <row r="251">
          <cell r="I251" t="str">
            <v>　</v>
          </cell>
          <cell r="K251" t="str">
            <v>　</v>
          </cell>
        </row>
        <row r="252">
          <cell r="I252" t="str">
            <v>　</v>
          </cell>
          <cell r="K252">
            <v>0</v>
          </cell>
        </row>
        <row r="253">
          <cell r="I253" t="str">
            <v>　</v>
          </cell>
          <cell r="K253" t="str">
            <v>　</v>
          </cell>
        </row>
        <row r="255">
          <cell r="I255" t="str">
            <v>　</v>
          </cell>
          <cell r="K255" t="str">
            <v>　</v>
          </cell>
        </row>
        <row r="256">
          <cell r="I256" t="str">
            <v>　</v>
          </cell>
          <cell r="K256">
            <v>0</v>
          </cell>
        </row>
        <row r="257">
          <cell r="I257" t="str">
            <v>　</v>
          </cell>
          <cell r="K257" t="str">
            <v>　</v>
          </cell>
        </row>
        <row r="258">
          <cell r="I258" t="str">
            <v>　</v>
          </cell>
          <cell r="K258">
            <v>0</v>
          </cell>
        </row>
        <row r="259">
          <cell r="I259" t="str">
            <v>　</v>
          </cell>
          <cell r="K259" t="str">
            <v>　</v>
          </cell>
        </row>
        <row r="260">
          <cell r="I260" t="str">
            <v>　</v>
          </cell>
          <cell r="K260">
            <v>0</v>
          </cell>
        </row>
        <row r="261">
          <cell r="F261" t="str">
            <v xml:space="preserve"> </v>
          </cell>
          <cell r="I261" t="str">
            <v>　</v>
          </cell>
        </row>
        <row r="262">
          <cell r="C262" t="str">
            <v>計</v>
          </cell>
          <cell r="H262">
            <v>16430</v>
          </cell>
          <cell r="I262" t="str">
            <v>　</v>
          </cell>
        </row>
        <row r="266">
          <cell r="J266" t="str">
            <v>標準歩掛り (県) Ⅵ-2-⑰-2</v>
          </cell>
        </row>
        <row r="267">
          <cell r="C267" t="str">
            <v>第　　　　号</v>
          </cell>
          <cell r="F267" t="str">
            <v>グレ－チング設置工</v>
          </cell>
          <cell r="H267" t="str">
            <v>1枚 当たり代価表</v>
          </cell>
          <cell r="J267" t="str">
            <v>Ｔ-25 400用(IHO-3)</v>
          </cell>
        </row>
        <row r="268">
          <cell r="J268">
            <v>55</v>
          </cell>
        </row>
        <row r="269">
          <cell r="C269" t="str">
            <v>種　　　目</v>
          </cell>
          <cell r="D269" t="str">
            <v>形 状 寸 法</v>
          </cell>
          <cell r="E269" t="str">
            <v>単位</v>
          </cell>
          <cell r="F269" t="str">
            <v>数 量</v>
          </cell>
          <cell r="G269" t="str">
            <v>単 価 (円)</v>
          </cell>
          <cell r="H269" t="str">
            <v>金 額 (円)</v>
          </cell>
          <cell r="I269" t="str">
            <v>処分費(円)</v>
          </cell>
          <cell r="J269" t="str">
            <v>備</v>
          </cell>
          <cell r="K269" t="str">
            <v>考</v>
          </cell>
        </row>
        <row r="270">
          <cell r="C270" t="str">
            <v xml:space="preserve"> </v>
          </cell>
          <cell r="D270" t="str">
            <v xml:space="preserve"> </v>
          </cell>
          <cell r="E270" t="str">
            <v xml:space="preserve"> </v>
          </cell>
          <cell r="F270">
            <v>0</v>
          </cell>
          <cell r="G270">
            <v>0</v>
          </cell>
          <cell r="I270" t="str">
            <v>　</v>
          </cell>
          <cell r="K270" t="str">
            <v>　</v>
          </cell>
        </row>
        <row r="271">
          <cell r="C271" t="str">
            <v>鋼鉄製側溝蓋（長尺U字溝用）</v>
          </cell>
          <cell r="D271" t="str">
            <v>Ｔ-25 400用(IHO-3)</v>
          </cell>
          <cell r="E271" t="str">
            <v>枚</v>
          </cell>
          <cell r="F271">
            <v>1</v>
          </cell>
          <cell r="G271">
            <v>17500</v>
          </cell>
          <cell r="H271">
            <v>17500</v>
          </cell>
          <cell r="I271" t="str">
            <v>　</v>
          </cell>
          <cell r="K271">
            <v>0</v>
          </cell>
        </row>
        <row r="272">
          <cell r="G272">
            <v>0</v>
          </cell>
          <cell r="I272" t="str">
            <v>　</v>
          </cell>
          <cell r="K272" t="str">
            <v>　</v>
          </cell>
        </row>
        <row r="273">
          <cell r="C273" t="str">
            <v>排水構造物蓋版コンクリ－ト・鋼製</v>
          </cell>
          <cell r="D273" t="str">
            <v>40を超え170㎏以下</v>
          </cell>
          <cell r="E273" t="str">
            <v>枚</v>
          </cell>
          <cell r="F273">
            <v>1</v>
          </cell>
          <cell r="G273">
            <v>630</v>
          </cell>
          <cell r="H273">
            <v>630</v>
          </cell>
          <cell r="I273" t="str">
            <v>　</v>
          </cell>
          <cell r="K273">
            <v>0</v>
          </cell>
        </row>
        <row r="274">
          <cell r="G274">
            <v>0</v>
          </cell>
          <cell r="I274" t="str">
            <v>　</v>
          </cell>
          <cell r="K274" t="str">
            <v>　</v>
          </cell>
        </row>
        <row r="275">
          <cell r="E275">
            <v>0</v>
          </cell>
          <cell r="G275">
            <v>0</v>
          </cell>
          <cell r="H275">
            <v>0</v>
          </cell>
          <cell r="I275" t="str">
            <v>　</v>
          </cell>
          <cell r="K275">
            <v>0</v>
          </cell>
        </row>
        <row r="276">
          <cell r="G276">
            <v>0</v>
          </cell>
          <cell r="I276" t="str">
            <v>　</v>
          </cell>
        </row>
        <row r="277">
          <cell r="I277" t="str">
            <v>　</v>
          </cell>
          <cell r="K277">
            <v>0</v>
          </cell>
        </row>
        <row r="278">
          <cell r="I278" t="str">
            <v>　</v>
          </cell>
          <cell r="K278" t="str">
            <v>　</v>
          </cell>
        </row>
        <row r="279">
          <cell r="I279" t="str">
            <v>　</v>
          </cell>
          <cell r="K279">
            <v>0</v>
          </cell>
        </row>
        <row r="280">
          <cell r="I280" t="str">
            <v>　</v>
          </cell>
          <cell r="K280" t="str">
            <v>　</v>
          </cell>
        </row>
        <row r="281">
          <cell r="I281" t="str">
            <v>　</v>
          </cell>
          <cell r="K281">
            <v>0</v>
          </cell>
        </row>
        <row r="282">
          <cell r="I282" t="str">
            <v>　</v>
          </cell>
          <cell r="K282" t="str">
            <v>　</v>
          </cell>
        </row>
        <row r="283">
          <cell r="I283" t="str">
            <v>　</v>
          </cell>
          <cell r="K283">
            <v>0</v>
          </cell>
        </row>
        <row r="284">
          <cell r="I284" t="str">
            <v>　</v>
          </cell>
          <cell r="K284" t="str">
            <v>　</v>
          </cell>
        </row>
        <row r="285">
          <cell r="I285" t="str">
            <v>　</v>
          </cell>
          <cell r="K285">
            <v>0</v>
          </cell>
        </row>
        <row r="286">
          <cell r="I286" t="str">
            <v>　</v>
          </cell>
          <cell r="K286" t="str">
            <v>　</v>
          </cell>
        </row>
        <row r="288">
          <cell r="I288" t="str">
            <v>　</v>
          </cell>
          <cell r="K288" t="str">
            <v>　</v>
          </cell>
        </row>
        <row r="289">
          <cell r="I289" t="str">
            <v>　</v>
          </cell>
          <cell r="K289">
            <v>0</v>
          </cell>
        </row>
        <row r="290">
          <cell r="I290" t="str">
            <v>　</v>
          </cell>
          <cell r="K290" t="str">
            <v>　</v>
          </cell>
        </row>
        <row r="291">
          <cell r="I291" t="str">
            <v>　</v>
          </cell>
          <cell r="K291">
            <v>0</v>
          </cell>
        </row>
        <row r="292">
          <cell r="I292" t="str">
            <v>　</v>
          </cell>
          <cell r="K292" t="str">
            <v>　</v>
          </cell>
        </row>
        <row r="293">
          <cell r="I293" t="str">
            <v>　</v>
          </cell>
          <cell r="K293">
            <v>0</v>
          </cell>
        </row>
        <row r="294">
          <cell r="F294" t="str">
            <v xml:space="preserve"> </v>
          </cell>
          <cell r="I294" t="str">
            <v>　</v>
          </cell>
        </row>
        <row r="295">
          <cell r="C295" t="str">
            <v>計</v>
          </cell>
          <cell r="H295">
            <v>18130</v>
          </cell>
          <cell r="I295" t="str">
            <v>　</v>
          </cell>
        </row>
        <row r="299">
          <cell r="J299" t="str">
            <v>標準歩掛り (県) Ⅵ-2-⑰-2</v>
          </cell>
        </row>
        <row r="300">
          <cell r="C300" t="str">
            <v>第　　　　号</v>
          </cell>
          <cell r="F300" t="str">
            <v>グレ－チング設置工</v>
          </cell>
          <cell r="H300" t="str">
            <v>1枚 当たり代価表</v>
          </cell>
          <cell r="J300" t="str">
            <v>Ｔ-25 300用,固定型</v>
          </cell>
        </row>
        <row r="301">
          <cell r="J301">
            <v>0</v>
          </cell>
        </row>
        <row r="302">
          <cell r="C302" t="str">
            <v>種　　　目</v>
          </cell>
          <cell r="D302" t="str">
            <v>形 状 寸 法</v>
          </cell>
          <cell r="E302" t="str">
            <v>単位</v>
          </cell>
          <cell r="F302" t="str">
            <v>数 量</v>
          </cell>
          <cell r="G302" t="str">
            <v>単 価 (円)</v>
          </cell>
          <cell r="H302" t="str">
            <v>金 額 (円)</v>
          </cell>
          <cell r="I302" t="str">
            <v>処分費(円)</v>
          </cell>
          <cell r="J302" t="str">
            <v>備</v>
          </cell>
          <cell r="K302" t="str">
            <v>考</v>
          </cell>
        </row>
        <row r="303">
          <cell r="C303" t="str">
            <v xml:space="preserve"> </v>
          </cell>
          <cell r="D303" t="str">
            <v xml:space="preserve"> </v>
          </cell>
          <cell r="E303" t="str">
            <v xml:space="preserve"> </v>
          </cell>
          <cell r="F303">
            <v>0</v>
          </cell>
          <cell r="G303">
            <v>0</v>
          </cell>
          <cell r="I303" t="str">
            <v>　</v>
          </cell>
          <cell r="K303" t="str">
            <v>　</v>
          </cell>
        </row>
        <row r="304">
          <cell r="C304" t="str">
            <v>鋼鉄製側溝蓋</v>
          </cell>
          <cell r="D304" t="str">
            <v>Ｔ-25 300用,固定型</v>
          </cell>
          <cell r="E304" t="str">
            <v>枚</v>
          </cell>
          <cell r="F304">
            <v>1</v>
          </cell>
          <cell r="G304">
            <v>0</v>
          </cell>
          <cell r="H304">
            <v>0</v>
          </cell>
          <cell r="I304" t="str">
            <v>　</v>
          </cell>
          <cell r="K304">
            <v>0</v>
          </cell>
        </row>
        <row r="305">
          <cell r="G305">
            <v>0</v>
          </cell>
          <cell r="I305" t="str">
            <v>　</v>
          </cell>
          <cell r="K305" t="str">
            <v>　</v>
          </cell>
        </row>
        <row r="306">
          <cell r="C306" t="str">
            <v>排水構造物蓋版コンクリ－ト・鋼製</v>
          </cell>
          <cell r="D306" t="str">
            <v>40を超え170㎏以下</v>
          </cell>
          <cell r="E306" t="str">
            <v>枚</v>
          </cell>
          <cell r="F306">
            <v>1</v>
          </cell>
          <cell r="G306">
            <v>630</v>
          </cell>
          <cell r="H306">
            <v>630</v>
          </cell>
          <cell r="I306" t="str">
            <v>　</v>
          </cell>
          <cell r="K306">
            <v>0</v>
          </cell>
        </row>
        <row r="307">
          <cell r="G307">
            <v>0</v>
          </cell>
          <cell r="I307" t="str">
            <v>　</v>
          </cell>
          <cell r="K307" t="str">
            <v>　</v>
          </cell>
        </row>
        <row r="308">
          <cell r="E308">
            <v>0</v>
          </cell>
          <cell r="G308">
            <v>0</v>
          </cell>
          <cell r="H308">
            <v>0</v>
          </cell>
          <cell r="I308" t="str">
            <v>　</v>
          </cell>
          <cell r="K308">
            <v>0</v>
          </cell>
        </row>
        <row r="309">
          <cell r="G309">
            <v>0</v>
          </cell>
          <cell r="I309" t="str">
            <v>　</v>
          </cell>
        </row>
        <row r="310">
          <cell r="I310" t="str">
            <v>　</v>
          </cell>
          <cell r="K310">
            <v>0</v>
          </cell>
        </row>
        <row r="311">
          <cell r="I311" t="str">
            <v>　</v>
          </cell>
          <cell r="K311" t="str">
            <v>　</v>
          </cell>
        </row>
        <row r="312">
          <cell r="I312" t="str">
            <v>　</v>
          </cell>
          <cell r="K312">
            <v>0</v>
          </cell>
        </row>
        <row r="313">
          <cell r="I313" t="str">
            <v>　</v>
          </cell>
          <cell r="K313" t="str">
            <v>　</v>
          </cell>
        </row>
        <row r="314">
          <cell r="I314" t="str">
            <v>　</v>
          </cell>
          <cell r="K314">
            <v>0</v>
          </cell>
        </row>
        <row r="315">
          <cell r="I315" t="str">
            <v>　</v>
          </cell>
          <cell r="K315" t="str">
            <v>　</v>
          </cell>
        </row>
        <row r="316">
          <cell r="I316" t="str">
            <v>　</v>
          </cell>
          <cell r="K316">
            <v>0</v>
          </cell>
        </row>
        <row r="317">
          <cell r="I317" t="str">
            <v>　</v>
          </cell>
          <cell r="K317" t="str">
            <v>　</v>
          </cell>
        </row>
        <row r="318">
          <cell r="I318" t="str">
            <v>　</v>
          </cell>
          <cell r="K318">
            <v>0</v>
          </cell>
        </row>
        <row r="319">
          <cell r="I319" t="str">
            <v>　</v>
          </cell>
          <cell r="K319" t="str">
            <v>　</v>
          </cell>
        </row>
        <row r="321">
          <cell r="I321" t="str">
            <v>　</v>
          </cell>
          <cell r="K321" t="str">
            <v>　</v>
          </cell>
        </row>
        <row r="322">
          <cell r="I322" t="str">
            <v>　</v>
          </cell>
          <cell r="K322">
            <v>0</v>
          </cell>
        </row>
        <row r="323">
          <cell r="I323" t="str">
            <v>　</v>
          </cell>
          <cell r="K323" t="str">
            <v>　</v>
          </cell>
        </row>
        <row r="324">
          <cell r="I324" t="str">
            <v>　</v>
          </cell>
          <cell r="K324">
            <v>0</v>
          </cell>
        </row>
        <row r="325">
          <cell r="I325" t="str">
            <v>　</v>
          </cell>
          <cell r="K325" t="str">
            <v>　</v>
          </cell>
        </row>
        <row r="326">
          <cell r="I326" t="str">
            <v>　</v>
          </cell>
          <cell r="K326">
            <v>0</v>
          </cell>
        </row>
        <row r="327">
          <cell r="F327" t="str">
            <v xml:space="preserve"> </v>
          </cell>
          <cell r="I327" t="str">
            <v>　</v>
          </cell>
        </row>
        <row r="328">
          <cell r="C328" t="str">
            <v>計</v>
          </cell>
          <cell r="H328">
            <v>630</v>
          </cell>
          <cell r="I328" t="str">
            <v>　</v>
          </cell>
        </row>
        <row r="332">
          <cell r="J332" t="str">
            <v>標準歩掛り (県) Ⅵ-2-⑰-2</v>
          </cell>
        </row>
        <row r="333">
          <cell r="C333" t="str">
            <v>第　　　　号</v>
          </cell>
          <cell r="F333" t="str">
            <v>グレ－チング設置工</v>
          </cell>
          <cell r="H333" t="str">
            <v>1枚 当たり代価表</v>
          </cell>
          <cell r="J333" t="str">
            <v>Ｔ-25 350用,固定型</v>
          </cell>
        </row>
        <row r="334">
          <cell r="J334">
            <v>0</v>
          </cell>
        </row>
        <row r="335">
          <cell r="C335" t="str">
            <v>種　　　目</v>
          </cell>
          <cell r="D335" t="str">
            <v>形 状 寸 法</v>
          </cell>
          <cell r="E335" t="str">
            <v>単位</v>
          </cell>
          <cell r="F335" t="str">
            <v>数 量</v>
          </cell>
          <cell r="G335" t="str">
            <v>単 価 (円)</v>
          </cell>
          <cell r="H335" t="str">
            <v>金 額 (円)</v>
          </cell>
          <cell r="I335" t="str">
            <v>処分費(円)</v>
          </cell>
          <cell r="J335" t="str">
            <v>備</v>
          </cell>
          <cell r="K335" t="str">
            <v>考</v>
          </cell>
        </row>
        <row r="336">
          <cell r="C336" t="str">
            <v xml:space="preserve"> </v>
          </cell>
          <cell r="D336" t="str">
            <v xml:space="preserve"> </v>
          </cell>
          <cell r="E336" t="str">
            <v xml:space="preserve"> </v>
          </cell>
          <cell r="F336">
            <v>0</v>
          </cell>
          <cell r="G336">
            <v>0</v>
          </cell>
          <cell r="I336" t="str">
            <v>　</v>
          </cell>
          <cell r="K336" t="str">
            <v>　</v>
          </cell>
        </row>
        <row r="337">
          <cell r="C337" t="str">
            <v>鋼鉄製側溝蓋</v>
          </cell>
          <cell r="D337" t="str">
            <v>Ｔ-25 350用,固定型</v>
          </cell>
          <cell r="E337" t="str">
            <v>枚</v>
          </cell>
          <cell r="F337">
            <v>1</v>
          </cell>
          <cell r="G337">
            <v>0</v>
          </cell>
          <cell r="H337">
            <v>0</v>
          </cell>
          <cell r="I337" t="str">
            <v>　</v>
          </cell>
          <cell r="K337">
            <v>0</v>
          </cell>
        </row>
        <row r="338">
          <cell r="G338">
            <v>0</v>
          </cell>
          <cell r="I338" t="str">
            <v>　</v>
          </cell>
          <cell r="K338" t="str">
            <v>　</v>
          </cell>
        </row>
        <row r="339">
          <cell r="C339" t="str">
            <v>排水構造物蓋版コンクリ－ト・鋼製</v>
          </cell>
          <cell r="D339" t="str">
            <v>40を超え170㎏以下</v>
          </cell>
          <cell r="E339" t="str">
            <v>枚</v>
          </cell>
          <cell r="F339">
            <v>1</v>
          </cell>
          <cell r="G339">
            <v>630</v>
          </cell>
          <cell r="H339">
            <v>630</v>
          </cell>
          <cell r="I339" t="str">
            <v>　</v>
          </cell>
          <cell r="K339">
            <v>0</v>
          </cell>
        </row>
        <row r="340">
          <cell r="G340">
            <v>0</v>
          </cell>
          <cell r="I340" t="str">
            <v>　</v>
          </cell>
          <cell r="K340" t="str">
            <v>　</v>
          </cell>
        </row>
        <row r="341">
          <cell r="E341">
            <v>0</v>
          </cell>
          <cell r="G341">
            <v>0</v>
          </cell>
          <cell r="H341">
            <v>0</v>
          </cell>
          <cell r="I341" t="str">
            <v>　</v>
          </cell>
          <cell r="K341">
            <v>0</v>
          </cell>
        </row>
        <row r="342">
          <cell r="G342">
            <v>0</v>
          </cell>
          <cell r="I342" t="str">
            <v>　</v>
          </cell>
        </row>
        <row r="343">
          <cell r="I343" t="str">
            <v>　</v>
          </cell>
          <cell r="K343">
            <v>0</v>
          </cell>
        </row>
        <row r="344">
          <cell r="I344" t="str">
            <v>　</v>
          </cell>
          <cell r="K344" t="str">
            <v>　</v>
          </cell>
        </row>
        <row r="345">
          <cell r="I345" t="str">
            <v>　</v>
          </cell>
          <cell r="K345">
            <v>0</v>
          </cell>
        </row>
        <row r="346">
          <cell r="I346" t="str">
            <v>　</v>
          </cell>
          <cell r="K346" t="str">
            <v>　</v>
          </cell>
        </row>
        <row r="347">
          <cell r="I347" t="str">
            <v>　</v>
          </cell>
          <cell r="K347">
            <v>0</v>
          </cell>
        </row>
        <row r="348">
          <cell r="I348" t="str">
            <v>　</v>
          </cell>
          <cell r="K348" t="str">
            <v>　</v>
          </cell>
        </row>
        <row r="349">
          <cell r="I349" t="str">
            <v>　</v>
          </cell>
          <cell r="K349">
            <v>0</v>
          </cell>
        </row>
        <row r="350">
          <cell r="I350" t="str">
            <v>　</v>
          </cell>
          <cell r="K350" t="str">
            <v>　</v>
          </cell>
        </row>
        <row r="351">
          <cell r="I351" t="str">
            <v>　</v>
          </cell>
          <cell r="K351">
            <v>0</v>
          </cell>
        </row>
        <row r="352">
          <cell r="I352" t="str">
            <v>　</v>
          </cell>
          <cell r="K352" t="str">
            <v>　</v>
          </cell>
        </row>
        <row r="354">
          <cell r="I354" t="str">
            <v>　</v>
          </cell>
          <cell r="K354" t="str">
            <v>　</v>
          </cell>
        </row>
        <row r="355">
          <cell r="I355" t="str">
            <v>　</v>
          </cell>
          <cell r="K355">
            <v>0</v>
          </cell>
        </row>
        <row r="356">
          <cell r="I356" t="str">
            <v>　</v>
          </cell>
          <cell r="K356" t="str">
            <v>　</v>
          </cell>
        </row>
        <row r="357">
          <cell r="I357" t="str">
            <v>　</v>
          </cell>
          <cell r="K357">
            <v>0</v>
          </cell>
        </row>
        <row r="358">
          <cell r="I358" t="str">
            <v>　</v>
          </cell>
          <cell r="K358" t="str">
            <v>　</v>
          </cell>
        </row>
        <row r="359">
          <cell r="I359" t="str">
            <v>　</v>
          </cell>
          <cell r="K359">
            <v>0</v>
          </cell>
        </row>
        <row r="360">
          <cell r="F360" t="str">
            <v xml:space="preserve"> </v>
          </cell>
          <cell r="I360" t="str">
            <v>　</v>
          </cell>
        </row>
        <row r="361">
          <cell r="C361" t="str">
            <v>計</v>
          </cell>
          <cell r="H361">
            <v>630</v>
          </cell>
          <cell r="I361" t="str">
            <v>　</v>
          </cell>
        </row>
        <row r="365">
          <cell r="J365" t="str">
            <v>標準歩掛り (県) Ⅵ-2-⑰-2</v>
          </cell>
        </row>
        <row r="366">
          <cell r="C366" t="str">
            <v>第　　　　号</v>
          </cell>
          <cell r="F366" t="str">
            <v>グレ－チング設置工</v>
          </cell>
          <cell r="H366" t="str">
            <v>1枚 当たり代価表</v>
          </cell>
          <cell r="J366" t="str">
            <v>Ｔ-25 400用,固定型</v>
          </cell>
        </row>
        <row r="367">
          <cell r="J367">
            <v>0</v>
          </cell>
        </row>
        <row r="368">
          <cell r="C368" t="str">
            <v>種　　　目</v>
          </cell>
          <cell r="D368" t="str">
            <v>形 状 寸 法</v>
          </cell>
          <cell r="E368" t="str">
            <v>単位</v>
          </cell>
          <cell r="F368" t="str">
            <v>数 量</v>
          </cell>
          <cell r="G368" t="str">
            <v>単 価 (円)</v>
          </cell>
          <cell r="H368" t="str">
            <v>金 額 (円)</v>
          </cell>
          <cell r="I368" t="str">
            <v>処分費(円)</v>
          </cell>
          <cell r="J368" t="str">
            <v>備</v>
          </cell>
          <cell r="K368" t="str">
            <v>考</v>
          </cell>
        </row>
        <row r="369">
          <cell r="C369" t="str">
            <v xml:space="preserve"> </v>
          </cell>
          <cell r="D369" t="str">
            <v xml:space="preserve"> </v>
          </cell>
          <cell r="E369" t="str">
            <v xml:space="preserve"> </v>
          </cell>
          <cell r="F369">
            <v>0</v>
          </cell>
          <cell r="G369">
            <v>0</v>
          </cell>
          <cell r="I369" t="str">
            <v>　</v>
          </cell>
          <cell r="K369" t="str">
            <v>　</v>
          </cell>
        </row>
        <row r="370">
          <cell r="C370" t="str">
            <v>鋼鉄製側溝蓋</v>
          </cell>
          <cell r="D370" t="str">
            <v>Ｔ-25 400用,固定型</v>
          </cell>
          <cell r="E370" t="str">
            <v>枚</v>
          </cell>
          <cell r="F370">
            <v>1</v>
          </cell>
          <cell r="G370">
            <v>0</v>
          </cell>
          <cell r="H370">
            <v>0</v>
          </cell>
          <cell r="I370" t="str">
            <v>　</v>
          </cell>
          <cell r="K370">
            <v>0</v>
          </cell>
        </row>
        <row r="371">
          <cell r="G371">
            <v>0</v>
          </cell>
          <cell r="I371" t="str">
            <v>　</v>
          </cell>
          <cell r="K371" t="str">
            <v>　</v>
          </cell>
        </row>
        <row r="372">
          <cell r="C372" t="str">
            <v>排水構造物蓋版コンクリ－ト・鋼製</v>
          </cell>
          <cell r="D372" t="str">
            <v>40を超え170㎏以下</v>
          </cell>
          <cell r="E372" t="str">
            <v>枚</v>
          </cell>
          <cell r="F372">
            <v>1</v>
          </cell>
          <cell r="G372">
            <v>630</v>
          </cell>
          <cell r="H372">
            <v>630</v>
          </cell>
          <cell r="I372" t="str">
            <v>　</v>
          </cell>
          <cell r="K372">
            <v>0</v>
          </cell>
        </row>
        <row r="373">
          <cell r="G373">
            <v>0</v>
          </cell>
          <cell r="I373" t="str">
            <v>　</v>
          </cell>
          <cell r="K373" t="str">
            <v>　</v>
          </cell>
        </row>
        <row r="374">
          <cell r="E374">
            <v>0</v>
          </cell>
          <cell r="G374">
            <v>0</v>
          </cell>
          <cell r="H374">
            <v>0</v>
          </cell>
          <cell r="I374" t="str">
            <v>　</v>
          </cell>
          <cell r="K374">
            <v>0</v>
          </cell>
        </row>
        <row r="375">
          <cell r="G375">
            <v>0</v>
          </cell>
          <cell r="I375" t="str">
            <v>　</v>
          </cell>
        </row>
        <row r="376">
          <cell r="I376" t="str">
            <v>　</v>
          </cell>
          <cell r="K376">
            <v>0</v>
          </cell>
        </row>
        <row r="377">
          <cell r="I377" t="str">
            <v>　</v>
          </cell>
          <cell r="K377" t="str">
            <v>　</v>
          </cell>
        </row>
        <row r="378">
          <cell r="I378" t="str">
            <v>　</v>
          </cell>
          <cell r="K378">
            <v>0</v>
          </cell>
        </row>
        <row r="379">
          <cell r="I379" t="str">
            <v>　</v>
          </cell>
          <cell r="K379" t="str">
            <v>　</v>
          </cell>
        </row>
        <row r="380">
          <cell r="I380" t="str">
            <v>　</v>
          </cell>
          <cell r="K380">
            <v>0</v>
          </cell>
        </row>
        <row r="381">
          <cell r="I381" t="str">
            <v>　</v>
          </cell>
          <cell r="K381" t="str">
            <v>　</v>
          </cell>
        </row>
        <row r="382">
          <cell r="I382" t="str">
            <v>　</v>
          </cell>
          <cell r="K382">
            <v>0</v>
          </cell>
        </row>
        <row r="383">
          <cell r="I383" t="str">
            <v>　</v>
          </cell>
          <cell r="K383" t="str">
            <v>　</v>
          </cell>
        </row>
        <row r="384">
          <cell r="I384" t="str">
            <v>　</v>
          </cell>
          <cell r="K384">
            <v>0</v>
          </cell>
        </row>
        <row r="385">
          <cell r="I385" t="str">
            <v>　</v>
          </cell>
          <cell r="K385" t="str">
            <v>　</v>
          </cell>
        </row>
        <row r="387">
          <cell r="I387" t="str">
            <v>　</v>
          </cell>
          <cell r="K387" t="str">
            <v>　</v>
          </cell>
        </row>
        <row r="388">
          <cell r="I388" t="str">
            <v>　</v>
          </cell>
          <cell r="K388">
            <v>0</v>
          </cell>
        </row>
        <row r="389">
          <cell r="I389" t="str">
            <v>　</v>
          </cell>
          <cell r="K389" t="str">
            <v>　</v>
          </cell>
        </row>
        <row r="390">
          <cell r="I390" t="str">
            <v>　</v>
          </cell>
          <cell r="K390">
            <v>0</v>
          </cell>
        </row>
        <row r="391">
          <cell r="I391" t="str">
            <v>　</v>
          </cell>
          <cell r="K391" t="str">
            <v>　</v>
          </cell>
        </row>
        <row r="392">
          <cell r="I392" t="str">
            <v>　</v>
          </cell>
          <cell r="K392">
            <v>0</v>
          </cell>
        </row>
        <row r="393">
          <cell r="F393" t="str">
            <v xml:space="preserve"> </v>
          </cell>
          <cell r="I393" t="str">
            <v>　</v>
          </cell>
        </row>
        <row r="394">
          <cell r="C394" t="str">
            <v>計</v>
          </cell>
          <cell r="H394">
            <v>630</v>
          </cell>
          <cell r="I394" t="str">
            <v>　</v>
          </cell>
        </row>
        <row r="398">
          <cell r="J398" t="str">
            <v>標準歩掛り (県) Ⅵ-2-⑰-2</v>
          </cell>
        </row>
        <row r="399">
          <cell r="C399" t="str">
            <v>第　　　　号</v>
          </cell>
          <cell r="F399" t="str">
            <v>グレ－チング設置工</v>
          </cell>
          <cell r="H399" t="str">
            <v>1枚 当たり代価表</v>
          </cell>
          <cell r="J399" t="str">
            <v>Ｔ-14 300用</v>
          </cell>
        </row>
        <row r="400">
          <cell r="J400">
            <v>31.5</v>
          </cell>
        </row>
        <row r="401">
          <cell r="C401" t="str">
            <v>種　　　目</v>
          </cell>
          <cell r="D401" t="str">
            <v>形 状 寸 法</v>
          </cell>
          <cell r="E401" t="str">
            <v>単位</v>
          </cell>
          <cell r="F401" t="str">
            <v>数 量</v>
          </cell>
          <cell r="G401" t="str">
            <v>単 価 (円)</v>
          </cell>
          <cell r="H401" t="str">
            <v>金 額 (円)</v>
          </cell>
          <cell r="I401" t="str">
            <v>処分費(円)</v>
          </cell>
          <cell r="J401" t="str">
            <v>備</v>
          </cell>
          <cell r="K401" t="str">
            <v>考</v>
          </cell>
        </row>
        <row r="402">
          <cell r="C402" t="str">
            <v xml:space="preserve"> </v>
          </cell>
          <cell r="D402" t="str">
            <v xml:space="preserve"> </v>
          </cell>
          <cell r="E402" t="str">
            <v xml:space="preserve"> </v>
          </cell>
          <cell r="F402">
            <v>0</v>
          </cell>
          <cell r="G402">
            <v>0</v>
          </cell>
          <cell r="I402" t="str">
            <v>　</v>
          </cell>
          <cell r="K402" t="str">
            <v>　</v>
          </cell>
        </row>
        <row r="403">
          <cell r="C403" t="str">
            <v>鋼鉄製側溝蓋（長尺U字溝用）</v>
          </cell>
          <cell r="D403" t="str">
            <v>Ｔ-14 300用</v>
          </cell>
          <cell r="E403" t="str">
            <v>枚</v>
          </cell>
          <cell r="F403">
            <v>1</v>
          </cell>
          <cell r="G403">
            <v>10400</v>
          </cell>
          <cell r="H403">
            <v>10400</v>
          </cell>
          <cell r="I403" t="str">
            <v>　</v>
          </cell>
          <cell r="K403">
            <v>0</v>
          </cell>
        </row>
        <row r="404">
          <cell r="G404">
            <v>0</v>
          </cell>
          <cell r="I404" t="str">
            <v>　</v>
          </cell>
          <cell r="K404" t="str">
            <v>　</v>
          </cell>
        </row>
        <row r="405">
          <cell r="C405" t="str">
            <v>排水構造物蓋版コンクリ－ト・鋼製</v>
          </cell>
          <cell r="D405" t="str">
            <v>40㎏以下</v>
          </cell>
          <cell r="E405" t="str">
            <v>枚</v>
          </cell>
          <cell r="F405">
            <v>1</v>
          </cell>
          <cell r="G405">
            <v>235</v>
          </cell>
          <cell r="H405">
            <v>235</v>
          </cell>
          <cell r="I405" t="str">
            <v>　</v>
          </cell>
          <cell r="K405">
            <v>0</v>
          </cell>
        </row>
        <row r="406">
          <cell r="G406">
            <v>0</v>
          </cell>
          <cell r="I406" t="str">
            <v>　</v>
          </cell>
          <cell r="K406" t="str">
            <v>　</v>
          </cell>
        </row>
        <row r="407">
          <cell r="E407">
            <v>0</v>
          </cell>
          <cell r="G407">
            <v>0</v>
          </cell>
          <cell r="H407">
            <v>0</v>
          </cell>
          <cell r="I407" t="str">
            <v>　</v>
          </cell>
          <cell r="K407">
            <v>0</v>
          </cell>
        </row>
        <row r="408">
          <cell r="G408">
            <v>0</v>
          </cell>
          <cell r="I408" t="str">
            <v>　</v>
          </cell>
        </row>
        <row r="409">
          <cell r="I409" t="str">
            <v>　</v>
          </cell>
          <cell r="K409">
            <v>0</v>
          </cell>
        </row>
        <row r="410">
          <cell r="I410" t="str">
            <v>　</v>
          </cell>
          <cell r="K410" t="str">
            <v>　</v>
          </cell>
        </row>
        <row r="411">
          <cell r="I411" t="str">
            <v>　</v>
          </cell>
          <cell r="K411">
            <v>0</v>
          </cell>
        </row>
        <row r="412">
          <cell r="I412" t="str">
            <v>　</v>
          </cell>
          <cell r="K412" t="str">
            <v>　</v>
          </cell>
        </row>
        <row r="413">
          <cell r="I413" t="str">
            <v>　</v>
          </cell>
          <cell r="K413">
            <v>0</v>
          </cell>
        </row>
        <row r="414">
          <cell r="I414" t="str">
            <v>　</v>
          </cell>
          <cell r="K414" t="str">
            <v>　</v>
          </cell>
        </row>
        <row r="415">
          <cell r="I415" t="str">
            <v>　</v>
          </cell>
          <cell r="K415">
            <v>0</v>
          </cell>
        </row>
        <row r="416">
          <cell r="I416" t="str">
            <v>　</v>
          </cell>
          <cell r="K416" t="str">
            <v>　</v>
          </cell>
        </row>
        <row r="417">
          <cell r="I417" t="str">
            <v>　</v>
          </cell>
          <cell r="K417">
            <v>0</v>
          </cell>
        </row>
        <row r="418">
          <cell r="I418" t="str">
            <v>　</v>
          </cell>
          <cell r="K418" t="str">
            <v>　</v>
          </cell>
        </row>
        <row r="420">
          <cell r="I420" t="str">
            <v>　</v>
          </cell>
          <cell r="K420" t="str">
            <v>　</v>
          </cell>
        </row>
        <row r="421">
          <cell r="I421" t="str">
            <v>　</v>
          </cell>
          <cell r="K421">
            <v>0</v>
          </cell>
        </row>
        <row r="422">
          <cell r="I422" t="str">
            <v>　</v>
          </cell>
          <cell r="K422" t="str">
            <v>　</v>
          </cell>
        </row>
        <row r="423">
          <cell r="I423" t="str">
            <v>　</v>
          </cell>
          <cell r="K423">
            <v>0</v>
          </cell>
        </row>
        <row r="424">
          <cell r="I424" t="str">
            <v>　</v>
          </cell>
          <cell r="K424" t="str">
            <v>　</v>
          </cell>
        </row>
        <row r="425">
          <cell r="I425" t="str">
            <v>　</v>
          </cell>
          <cell r="K425">
            <v>0</v>
          </cell>
        </row>
        <row r="426">
          <cell r="F426" t="str">
            <v xml:space="preserve"> </v>
          </cell>
          <cell r="I426" t="str">
            <v>　</v>
          </cell>
        </row>
        <row r="427">
          <cell r="C427" t="str">
            <v>計</v>
          </cell>
          <cell r="H427">
            <v>10635</v>
          </cell>
          <cell r="I427" t="str">
            <v>　</v>
          </cell>
        </row>
        <row r="431">
          <cell r="J431" t="str">
            <v>標準歩掛り (県) Ⅵ-2-⑰-2</v>
          </cell>
        </row>
        <row r="432">
          <cell r="C432" t="str">
            <v>第　　　　号</v>
          </cell>
          <cell r="F432" t="str">
            <v>グレ－チング設置工</v>
          </cell>
          <cell r="H432" t="str">
            <v>1枚 当たり代価表</v>
          </cell>
          <cell r="J432" t="str">
            <v>Ｔ-14 3５0用</v>
          </cell>
        </row>
        <row r="433">
          <cell r="J433">
            <v>42.6</v>
          </cell>
        </row>
        <row r="434">
          <cell r="C434" t="str">
            <v>種　　　目</v>
          </cell>
          <cell r="D434" t="str">
            <v>形 状 寸 法</v>
          </cell>
          <cell r="E434" t="str">
            <v>単位</v>
          </cell>
          <cell r="F434" t="str">
            <v>数 量</v>
          </cell>
          <cell r="G434" t="str">
            <v>単 価 (円)</v>
          </cell>
          <cell r="H434" t="str">
            <v>金 額 (円)</v>
          </cell>
          <cell r="I434" t="str">
            <v>処分費(円)</v>
          </cell>
          <cell r="J434" t="str">
            <v>備</v>
          </cell>
          <cell r="K434" t="str">
            <v>考</v>
          </cell>
        </row>
        <row r="435">
          <cell r="C435" t="str">
            <v xml:space="preserve"> </v>
          </cell>
          <cell r="D435" t="str">
            <v xml:space="preserve"> </v>
          </cell>
          <cell r="E435" t="str">
            <v xml:space="preserve"> </v>
          </cell>
          <cell r="F435">
            <v>0</v>
          </cell>
          <cell r="G435">
            <v>0</v>
          </cell>
          <cell r="I435" t="str">
            <v>　</v>
          </cell>
          <cell r="K435" t="str">
            <v>　</v>
          </cell>
        </row>
        <row r="436">
          <cell r="C436" t="str">
            <v>鋼鉄製側溝蓋（長尺U字溝用）</v>
          </cell>
          <cell r="D436" t="str">
            <v>Ｔ-14 3５0用</v>
          </cell>
          <cell r="E436" t="str">
            <v>枚</v>
          </cell>
          <cell r="F436">
            <v>1</v>
          </cell>
          <cell r="G436">
            <v>13300</v>
          </cell>
          <cell r="H436">
            <v>13300</v>
          </cell>
          <cell r="I436" t="str">
            <v>　</v>
          </cell>
          <cell r="K436">
            <v>0</v>
          </cell>
        </row>
        <row r="437">
          <cell r="G437">
            <v>0</v>
          </cell>
          <cell r="I437" t="str">
            <v>　</v>
          </cell>
          <cell r="K437" t="str">
            <v>　</v>
          </cell>
        </row>
        <row r="438">
          <cell r="C438" t="str">
            <v>排水構造物蓋版コンクリ－ト・鋼製</v>
          </cell>
          <cell r="D438" t="str">
            <v>40を超え170㎏以下</v>
          </cell>
          <cell r="E438" t="str">
            <v>枚</v>
          </cell>
          <cell r="F438">
            <v>1</v>
          </cell>
          <cell r="G438">
            <v>630</v>
          </cell>
          <cell r="H438">
            <v>630</v>
          </cell>
          <cell r="I438" t="str">
            <v>　</v>
          </cell>
          <cell r="K438">
            <v>0</v>
          </cell>
        </row>
        <row r="439">
          <cell r="G439">
            <v>0</v>
          </cell>
          <cell r="I439" t="str">
            <v>　</v>
          </cell>
          <cell r="K439" t="str">
            <v>　</v>
          </cell>
        </row>
        <row r="440">
          <cell r="E440">
            <v>0</v>
          </cell>
          <cell r="G440">
            <v>0</v>
          </cell>
          <cell r="H440">
            <v>0</v>
          </cell>
          <cell r="I440" t="str">
            <v>　</v>
          </cell>
          <cell r="K440">
            <v>0</v>
          </cell>
        </row>
        <row r="441">
          <cell r="G441">
            <v>0</v>
          </cell>
          <cell r="I441" t="str">
            <v>　</v>
          </cell>
        </row>
        <row r="442">
          <cell r="I442" t="str">
            <v>　</v>
          </cell>
          <cell r="K442">
            <v>0</v>
          </cell>
        </row>
        <row r="443">
          <cell r="I443" t="str">
            <v>　</v>
          </cell>
          <cell r="K443" t="str">
            <v>　</v>
          </cell>
        </row>
        <row r="444">
          <cell r="I444" t="str">
            <v>　</v>
          </cell>
          <cell r="K444">
            <v>0</v>
          </cell>
        </row>
        <row r="445">
          <cell r="I445" t="str">
            <v>　</v>
          </cell>
          <cell r="K445" t="str">
            <v>　</v>
          </cell>
        </row>
        <row r="446">
          <cell r="I446" t="str">
            <v>　</v>
          </cell>
          <cell r="K446">
            <v>0</v>
          </cell>
        </row>
        <row r="447">
          <cell r="I447" t="str">
            <v>　</v>
          </cell>
          <cell r="K447" t="str">
            <v>　</v>
          </cell>
        </row>
        <row r="448">
          <cell r="I448" t="str">
            <v>　</v>
          </cell>
          <cell r="K448">
            <v>0</v>
          </cell>
        </row>
        <row r="449">
          <cell r="I449" t="str">
            <v>　</v>
          </cell>
          <cell r="K449" t="str">
            <v>　</v>
          </cell>
        </row>
        <row r="450">
          <cell r="I450" t="str">
            <v>　</v>
          </cell>
          <cell r="K450">
            <v>0</v>
          </cell>
        </row>
        <row r="451">
          <cell r="I451" t="str">
            <v>　</v>
          </cell>
          <cell r="K451" t="str">
            <v>　</v>
          </cell>
        </row>
        <row r="453">
          <cell r="I453" t="str">
            <v>　</v>
          </cell>
          <cell r="K453" t="str">
            <v>　</v>
          </cell>
        </row>
        <row r="454">
          <cell r="I454" t="str">
            <v>　</v>
          </cell>
          <cell r="K454">
            <v>0</v>
          </cell>
        </row>
        <row r="455">
          <cell r="I455" t="str">
            <v>　</v>
          </cell>
          <cell r="K455" t="str">
            <v>　</v>
          </cell>
        </row>
        <row r="456">
          <cell r="I456" t="str">
            <v>　</v>
          </cell>
          <cell r="K456">
            <v>0</v>
          </cell>
        </row>
        <row r="457">
          <cell r="I457" t="str">
            <v>　</v>
          </cell>
          <cell r="K457" t="str">
            <v>　</v>
          </cell>
        </row>
        <row r="458">
          <cell r="I458" t="str">
            <v>　</v>
          </cell>
          <cell r="K458">
            <v>0</v>
          </cell>
        </row>
        <row r="459">
          <cell r="F459" t="str">
            <v xml:space="preserve"> </v>
          </cell>
          <cell r="I459" t="str">
            <v>　</v>
          </cell>
        </row>
        <row r="460">
          <cell r="C460" t="str">
            <v>計</v>
          </cell>
          <cell r="H460">
            <v>13930</v>
          </cell>
          <cell r="I460" t="str">
            <v>　</v>
          </cell>
        </row>
        <row r="464">
          <cell r="J464" t="str">
            <v>標準歩掛り (県) Ⅵ-2-⑰-2</v>
          </cell>
        </row>
        <row r="465">
          <cell r="C465" t="str">
            <v>第　　　　号</v>
          </cell>
          <cell r="F465" t="str">
            <v>グレ－チング設置工</v>
          </cell>
          <cell r="H465" t="str">
            <v>1枚 当たり代価表</v>
          </cell>
          <cell r="J465" t="str">
            <v>Ｔ-14 ４00用</v>
          </cell>
        </row>
        <row r="466">
          <cell r="J466">
            <v>45.6</v>
          </cell>
        </row>
        <row r="467">
          <cell r="C467" t="str">
            <v>種　　　目</v>
          </cell>
          <cell r="D467" t="str">
            <v>形 状 寸 法</v>
          </cell>
          <cell r="E467" t="str">
            <v>単位</v>
          </cell>
          <cell r="F467" t="str">
            <v>数 量</v>
          </cell>
          <cell r="G467" t="str">
            <v>単 価 (円)</v>
          </cell>
          <cell r="H467" t="str">
            <v>金 額 (円)</v>
          </cell>
          <cell r="I467" t="str">
            <v>処分費(円)</v>
          </cell>
          <cell r="J467" t="str">
            <v>備</v>
          </cell>
          <cell r="K467" t="str">
            <v>考</v>
          </cell>
        </row>
        <row r="468">
          <cell r="C468" t="str">
            <v xml:space="preserve"> </v>
          </cell>
          <cell r="D468" t="str">
            <v xml:space="preserve"> </v>
          </cell>
          <cell r="E468" t="str">
            <v xml:space="preserve"> </v>
          </cell>
          <cell r="F468">
            <v>0</v>
          </cell>
          <cell r="G468">
            <v>0</v>
          </cell>
          <cell r="I468" t="str">
            <v>　</v>
          </cell>
          <cell r="K468" t="str">
            <v>　</v>
          </cell>
        </row>
        <row r="469">
          <cell r="C469" t="str">
            <v>鋼鉄製側溝蓋（長尺U字溝用）</v>
          </cell>
          <cell r="D469" t="str">
            <v>Ｔ-14 ４00用</v>
          </cell>
          <cell r="E469" t="str">
            <v>枚</v>
          </cell>
          <cell r="F469">
            <v>1</v>
          </cell>
          <cell r="G469">
            <v>14500</v>
          </cell>
          <cell r="H469">
            <v>14500</v>
          </cell>
          <cell r="I469" t="str">
            <v>　</v>
          </cell>
          <cell r="K469">
            <v>0</v>
          </cell>
        </row>
        <row r="470">
          <cell r="G470">
            <v>0</v>
          </cell>
          <cell r="I470" t="str">
            <v>　</v>
          </cell>
          <cell r="K470" t="str">
            <v>　</v>
          </cell>
        </row>
        <row r="471">
          <cell r="C471" t="str">
            <v>排水構造物蓋版コンクリ－ト・鋼製</v>
          </cell>
          <cell r="D471" t="str">
            <v>40を超え170㎏以下</v>
          </cell>
          <cell r="E471" t="str">
            <v>枚</v>
          </cell>
          <cell r="F471">
            <v>1</v>
          </cell>
          <cell r="G471">
            <v>630</v>
          </cell>
          <cell r="H471">
            <v>630</v>
          </cell>
          <cell r="I471" t="str">
            <v>　</v>
          </cell>
          <cell r="K471">
            <v>0</v>
          </cell>
        </row>
        <row r="472">
          <cell r="G472">
            <v>0</v>
          </cell>
          <cell r="I472" t="str">
            <v>　</v>
          </cell>
          <cell r="K472" t="str">
            <v>　</v>
          </cell>
        </row>
        <row r="473">
          <cell r="E473">
            <v>0</v>
          </cell>
          <cell r="G473">
            <v>0</v>
          </cell>
          <cell r="H473">
            <v>0</v>
          </cell>
          <cell r="I473" t="str">
            <v>　</v>
          </cell>
          <cell r="K473">
            <v>0</v>
          </cell>
        </row>
        <row r="474">
          <cell r="G474">
            <v>0</v>
          </cell>
          <cell r="I474" t="str">
            <v>　</v>
          </cell>
        </row>
        <row r="475">
          <cell r="I475" t="str">
            <v>　</v>
          </cell>
          <cell r="K475">
            <v>0</v>
          </cell>
        </row>
        <row r="476">
          <cell r="I476" t="str">
            <v>　</v>
          </cell>
          <cell r="K476" t="str">
            <v>　</v>
          </cell>
        </row>
        <row r="477">
          <cell r="I477" t="str">
            <v>　</v>
          </cell>
          <cell r="K477">
            <v>0</v>
          </cell>
        </row>
        <row r="478">
          <cell r="I478" t="str">
            <v>　</v>
          </cell>
          <cell r="K478" t="str">
            <v>　</v>
          </cell>
        </row>
        <row r="479">
          <cell r="I479" t="str">
            <v>　</v>
          </cell>
          <cell r="K479">
            <v>0</v>
          </cell>
        </row>
        <row r="480">
          <cell r="I480" t="str">
            <v>　</v>
          </cell>
          <cell r="K480" t="str">
            <v>　</v>
          </cell>
        </row>
        <row r="481">
          <cell r="I481" t="str">
            <v>　</v>
          </cell>
          <cell r="K481">
            <v>0</v>
          </cell>
        </row>
        <row r="482">
          <cell r="I482" t="str">
            <v>　</v>
          </cell>
          <cell r="K482" t="str">
            <v>　</v>
          </cell>
        </row>
        <row r="483">
          <cell r="I483" t="str">
            <v>　</v>
          </cell>
          <cell r="K483">
            <v>0</v>
          </cell>
        </row>
        <row r="484">
          <cell r="I484" t="str">
            <v>　</v>
          </cell>
          <cell r="K484" t="str">
            <v>　</v>
          </cell>
        </row>
        <row r="486">
          <cell r="I486" t="str">
            <v>　</v>
          </cell>
          <cell r="K486" t="str">
            <v>　</v>
          </cell>
        </row>
        <row r="487">
          <cell r="I487" t="str">
            <v>　</v>
          </cell>
          <cell r="K487">
            <v>0</v>
          </cell>
        </row>
        <row r="488">
          <cell r="I488" t="str">
            <v>　</v>
          </cell>
          <cell r="K488" t="str">
            <v>　</v>
          </cell>
        </row>
        <row r="489">
          <cell r="I489" t="str">
            <v>　</v>
          </cell>
          <cell r="K489">
            <v>0</v>
          </cell>
        </row>
        <row r="490">
          <cell r="I490" t="str">
            <v>　</v>
          </cell>
          <cell r="K490" t="str">
            <v>　</v>
          </cell>
        </row>
        <row r="491">
          <cell r="D491">
            <v>0</v>
          </cell>
          <cell r="E491">
            <v>0</v>
          </cell>
          <cell r="F491">
            <v>0</v>
          </cell>
          <cell r="G491">
            <v>0</v>
          </cell>
          <cell r="H491">
            <v>0</v>
          </cell>
          <cell r="I491" t="str">
            <v>　</v>
          </cell>
          <cell r="K491">
            <v>0</v>
          </cell>
        </row>
        <row r="492">
          <cell r="F492" t="str">
            <v xml:space="preserve"> </v>
          </cell>
          <cell r="I492" t="str">
            <v>　</v>
          </cell>
        </row>
        <row r="493">
          <cell r="C493" t="str">
            <v>計</v>
          </cell>
          <cell r="H493">
            <v>15130</v>
          </cell>
          <cell r="I493" t="str">
            <v>　</v>
          </cell>
        </row>
        <row r="497">
          <cell r="J497" t="str">
            <v>標準歩掛り (県) Ⅵ-2-⑰-2</v>
          </cell>
        </row>
        <row r="498">
          <cell r="C498" t="str">
            <v>第　　　　号</v>
          </cell>
          <cell r="F498" t="str">
            <v>コンクリート蓋設置工</v>
          </cell>
          <cell r="H498" t="str">
            <v>1枚 当たり代価表</v>
          </cell>
          <cell r="J498" t="str">
            <v>IR-300</v>
          </cell>
        </row>
        <row r="499">
          <cell r="J499">
            <v>67</v>
          </cell>
        </row>
        <row r="500">
          <cell r="C500" t="str">
            <v>種　　　目</v>
          </cell>
          <cell r="D500" t="str">
            <v>形 状 寸 法</v>
          </cell>
          <cell r="E500" t="str">
            <v>単位</v>
          </cell>
          <cell r="F500" t="str">
            <v>数 量</v>
          </cell>
          <cell r="G500" t="str">
            <v>単 価 (円)</v>
          </cell>
          <cell r="H500" t="str">
            <v>金 額 (円)</v>
          </cell>
          <cell r="I500" t="str">
            <v>処分費(円)</v>
          </cell>
          <cell r="J500" t="str">
            <v>備</v>
          </cell>
          <cell r="K500" t="str">
            <v>考</v>
          </cell>
        </row>
        <row r="501">
          <cell r="C501" t="str">
            <v xml:space="preserve"> </v>
          </cell>
          <cell r="D501" t="str">
            <v xml:space="preserve"> </v>
          </cell>
          <cell r="E501" t="str">
            <v xml:space="preserve"> </v>
          </cell>
          <cell r="F501">
            <v>0</v>
          </cell>
          <cell r="G501">
            <v>0</v>
          </cell>
          <cell r="I501" t="str">
            <v>　</v>
          </cell>
          <cell r="K501" t="str">
            <v>　</v>
          </cell>
        </row>
        <row r="502">
          <cell r="C502" t="str">
            <v>U字溝用蓋</v>
          </cell>
          <cell r="D502" t="str">
            <v>IR-300</v>
          </cell>
          <cell r="E502" t="str">
            <v>枚</v>
          </cell>
          <cell r="F502">
            <v>1</v>
          </cell>
          <cell r="G502">
            <v>1400</v>
          </cell>
          <cell r="H502">
            <v>1400</v>
          </cell>
          <cell r="I502" t="str">
            <v>　</v>
          </cell>
          <cell r="K502">
            <v>0</v>
          </cell>
        </row>
        <row r="503">
          <cell r="G503">
            <v>0</v>
          </cell>
          <cell r="I503" t="str">
            <v>　</v>
          </cell>
          <cell r="K503" t="str">
            <v>　</v>
          </cell>
        </row>
        <row r="504">
          <cell r="C504" t="str">
            <v>排水構造物蓋版コンクリ－ト・鋼製</v>
          </cell>
          <cell r="D504" t="str">
            <v>40を超え170㎏以下</v>
          </cell>
          <cell r="E504" t="str">
            <v>枚</v>
          </cell>
          <cell r="F504">
            <v>1</v>
          </cell>
          <cell r="G504">
            <v>630</v>
          </cell>
          <cell r="H504">
            <v>630</v>
          </cell>
          <cell r="I504" t="str">
            <v>　</v>
          </cell>
          <cell r="K504">
            <v>0</v>
          </cell>
        </row>
        <row r="505">
          <cell r="G505">
            <v>0</v>
          </cell>
          <cell r="I505" t="str">
            <v>　</v>
          </cell>
          <cell r="K505" t="str">
            <v>　</v>
          </cell>
        </row>
        <row r="506">
          <cell r="E506">
            <v>0</v>
          </cell>
          <cell r="G506">
            <v>0</v>
          </cell>
          <cell r="H506">
            <v>0</v>
          </cell>
          <cell r="I506" t="str">
            <v>　</v>
          </cell>
          <cell r="K506">
            <v>0</v>
          </cell>
        </row>
        <row r="507">
          <cell r="G507">
            <v>0</v>
          </cell>
          <cell r="I507" t="str">
            <v>　</v>
          </cell>
        </row>
        <row r="508">
          <cell r="I508" t="str">
            <v>　</v>
          </cell>
          <cell r="K508">
            <v>0</v>
          </cell>
        </row>
        <row r="509">
          <cell r="I509" t="str">
            <v>　</v>
          </cell>
          <cell r="K509" t="str">
            <v>　</v>
          </cell>
        </row>
        <row r="510">
          <cell r="I510" t="str">
            <v>　</v>
          </cell>
          <cell r="K510">
            <v>0</v>
          </cell>
        </row>
        <row r="511">
          <cell r="I511" t="str">
            <v>　</v>
          </cell>
          <cell r="K511" t="str">
            <v>　</v>
          </cell>
        </row>
        <row r="512">
          <cell r="I512" t="str">
            <v>　</v>
          </cell>
          <cell r="K512">
            <v>0</v>
          </cell>
        </row>
        <row r="513">
          <cell r="I513" t="str">
            <v>　</v>
          </cell>
          <cell r="K513" t="str">
            <v>　</v>
          </cell>
        </row>
        <row r="514">
          <cell r="I514" t="str">
            <v>　</v>
          </cell>
          <cell r="K514">
            <v>0</v>
          </cell>
        </row>
        <row r="515">
          <cell r="I515" t="str">
            <v>　</v>
          </cell>
          <cell r="K515" t="str">
            <v>　</v>
          </cell>
        </row>
        <row r="516">
          <cell r="I516" t="str">
            <v>　</v>
          </cell>
          <cell r="K516">
            <v>0</v>
          </cell>
        </row>
        <row r="517">
          <cell r="I517" t="str">
            <v>　</v>
          </cell>
          <cell r="K517" t="str">
            <v>　</v>
          </cell>
        </row>
        <row r="519">
          <cell r="I519" t="str">
            <v>　</v>
          </cell>
          <cell r="K519" t="str">
            <v>　</v>
          </cell>
        </row>
        <row r="520">
          <cell r="I520" t="str">
            <v>　</v>
          </cell>
          <cell r="K520">
            <v>0</v>
          </cell>
        </row>
        <row r="521">
          <cell r="I521" t="str">
            <v>　</v>
          </cell>
          <cell r="K521" t="str">
            <v>　</v>
          </cell>
        </row>
        <row r="522">
          <cell r="I522" t="str">
            <v>　</v>
          </cell>
          <cell r="K522">
            <v>0</v>
          </cell>
        </row>
        <row r="523">
          <cell r="I523" t="str">
            <v>　</v>
          </cell>
          <cell r="K523" t="str">
            <v>　</v>
          </cell>
        </row>
        <row r="524">
          <cell r="I524" t="str">
            <v>　</v>
          </cell>
          <cell r="K524">
            <v>0</v>
          </cell>
        </row>
        <row r="525">
          <cell r="F525" t="str">
            <v xml:space="preserve"> </v>
          </cell>
          <cell r="I525" t="str">
            <v>　</v>
          </cell>
        </row>
        <row r="526">
          <cell r="C526" t="str">
            <v>計</v>
          </cell>
          <cell r="H526">
            <v>2030</v>
          </cell>
          <cell r="I526" t="str">
            <v>　</v>
          </cell>
        </row>
        <row r="530">
          <cell r="J530" t="str">
            <v>標準歩掛り (県) Ⅵ-2-⑰-2</v>
          </cell>
        </row>
        <row r="531">
          <cell r="C531" t="str">
            <v>第　　　　号</v>
          </cell>
          <cell r="F531" t="str">
            <v>コンクリ－ト蓋設置工</v>
          </cell>
          <cell r="H531" t="str">
            <v>1枚 当たり代価表</v>
          </cell>
          <cell r="J531" t="str">
            <v>IR-350</v>
          </cell>
        </row>
        <row r="532">
          <cell r="J532">
            <v>75</v>
          </cell>
        </row>
        <row r="533">
          <cell r="C533" t="str">
            <v>種　　　目</v>
          </cell>
          <cell r="D533" t="str">
            <v>形 状 寸 法</v>
          </cell>
          <cell r="E533" t="str">
            <v>単位</v>
          </cell>
          <cell r="F533" t="str">
            <v>数 量</v>
          </cell>
          <cell r="G533" t="str">
            <v>単 価 (円)</v>
          </cell>
          <cell r="H533" t="str">
            <v>金 額 (円)</v>
          </cell>
          <cell r="I533" t="str">
            <v>処分費(円)</v>
          </cell>
          <cell r="J533" t="str">
            <v>備</v>
          </cell>
          <cell r="K533" t="str">
            <v>考</v>
          </cell>
        </row>
        <row r="534">
          <cell r="C534" t="str">
            <v xml:space="preserve"> </v>
          </cell>
          <cell r="D534" t="str">
            <v xml:space="preserve"> </v>
          </cell>
          <cell r="E534" t="str">
            <v xml:space="preserve"> </v>
          </cell>
          <cell r="F534">
            <v>0</v>
          </cell>
          <cell r="G534">
            <v>0</v>
          </cell>
          <cell r="I534" t="str">
            <v>　</v>
          </cell>
          <cell r="K534" t="str">
            <v>　</v>
          </cell>
        </row>
        <row r="535">
          <cell r="C535" t="str">
            <v>U字溝用蓋</v>
          </cell>
          <cell r="D535" t="str">
            <v>IR-350</v>
          </cell>
          <cell r="E535" t="str">
            <v>枚</v>
          </cell>
          <cell r="F535">
            <v>1</v>
          </cell>
          <cell r="G535">
            <v>1630</v>
          </cell>
          <cell r="H535">
            <v>1630</v>
          </cell>
          <cell r="I535" t="str">
            <v>　</v>
          </cell>
          <cell r="K535">
            <v>0</v>
          </cell>
        </row>
        <row r="536">
          <cell r="G536">
            <v>0</v>
          </cell>
          <cell r="I536" t="str">
            <v>　</v>
          </cell>
          <cell r="K536" t="str">
            <v>　</v>
          </cell>
        </row>
        <row r="537">
          <cell r="C537" t="str">
            <v>排水構造物蓋版コンクリ－ト・鋼製</v>
          </cell>
          <cell r="D537" t="str">
            <v>40を超え170㎏以下</v>
          </cell>
          <cell r="E537" t="str">
            <v>枚</v>
          </cell>
          <cell r="F537">
            <v>1</v>
          </cell>
          <cell r="G537">
            <v>630</v>
          </cell>
          <cell r="H537">
            <v>630</v>
          </cell>
          <cell r="I537" t="str">
            <v>　</v>
          </cell>
          <cell r="K537">
            <v>0</v>
          </cell>
        </row>
        <row r="538">
          <cell r="G538">
            <v>0</v>
          </cell>
          <cell r="I538" t="str">
            <v>　</v>
          </cell>
          <cell r="K538" t="str">
            <v>　</v>
          </cell>
        </row>
        <row r="539">
          <cell r="E539">
            <v>0</v>
          </cell>
          <cell r="G539">
            <v>0</v>
          </cell>
          <cell r="H539">
            <v>0</v>
          </cell>
          <cell r="I539" t="str">
            <v>　</v>
          </cell>
          <cell r="K539">
            <v>0</v>
          </cell>
        </row>
        <row r="540">
          <cell r="G540">
            <v>0</v>
          </cell>
          <cell r="I540" t="str">
            <v>　</v>
          </cell>
        </row>
        <row r="541">
          <cell r="I541" t="str">
            <v>　</v>
          </cell>
          <cell r="K541">
            <v>0</v>
          </cell>
        </row>
        <row r="542">
          <cell r="I542" t="str">
            <v>　</v>
          </cell>
          <cell r="K542" t="str">
            <v>　</v>
          </cell>
        </row>
        <row r="543">
          <cell r="I543" t="str">
            <v>　</v>
          </cell>
          <cell r="K543">
            <v>0</v>
          </cell>
        </row>
        <row r="544">
          <cell r="I544" t="str">
            <v>　</v>
          </cell>
          <cell r="K544" t="str">
            <v>　</v>
          </cell>
        </row>
        <row r="545">
          <cell r="I545" t="str">
            <v>　</v>
          </cell>
          <cell r="K545">
            <v>0</v>
          </cell>
        </row>
        <row r="546">
          <cell r="I546" t="str">
            <v>　</v>
          </cell>
          <cell r="K546" t="str">
            <v>　</v>
          </cell>
        </row>
        <row r="547">
          <cell r="I547" t="str">
            <v>　</v>
          </cell>
          <cell r="K547">
            <v>0</v>
          </cell>
        </row>
        <row r="548">
          <cell r="I548" t="str">
            <v>　</v>
          </cell>
          <cell r="K548" t="str">
            <v>　</v>
          </cell>
        </row>
        <row r="549">
          <cell r="I549" t="str">
            <v>　</v>
          </cell>
          <cell r="K549">
            <v>0</v>
          </cell>
        </row>
        <row r="550">
          <cell r="I550" t="str">
            <v>　</v>
          </cell>
          <cell r="K550" t="str">
            <v>　</v>
          </cell>
        </row>
        <row r="552">
          <cell r="I552" t="str">
            <v>　</v>
          </cell>
          <cell r="K552" t="str">
            <v>　</v>
          </cell>
        </row>
        <row r="553">
          <cell r="I553" t="str">
            <v>　</v>
          </cell>
          <cell r="K553">
            <v>0</v>
          </cell>
        </row>
        <row r="554">
          <cell r="I554" t="str">
            <v>　</v>
          </cell>
          <cell r="K554" t="str">
            <v>　</v>
          </cell>
        </row>
        <row r="555">
          <cell r="I555" t="str">
            <v>　</v>
          </cell>
          <cell r="K555">
            <v>0</v>
          </cell>
        </row>
        <row r="556">
          <cell r="I556" t="str">
            <v>　</v>
          </cell>
          <cell r="K556" t="str">
            <v>　</v>
          </cell>
        </row>
        <row r="557">
          <cell r="I557" t="str">
            <v>　</v>
          </cell>
          <cell r="K557">
            <v>0</v>
          </cell>
        </row>
        <row r="558">
          <cell r="F558" t="str">
            <v xml:space="preserve"> </v>
          </cell>
          <cell r="I558" t="str">
            <v>　</v>
          </cell>
        </row>
        <row r="559">
          <cell r="C559" t="str">
            <v>計</v>
          </cell>
          <cell r="H559">
            <v>2260</v>
          </cell>
          <cell r="I559" t="str">
            <v>　</v>
          </cell>
        </row>
        <row r="563">
          <cell r="J563" t="str">
            <v>標準歩掛り (県) Ⅵ-2-⑰-2</v>
          </cell>
        </row>
        <row r="564">
          <cell r="C564" t="str">
            <v>第　　　　号</v>
          </cell>
          <cell r="F564" t="str">
            <v>コンクリ－ト蓋設置工</v>
          </cell>
          <cell r="H564" t="str">
            <v>1枚 当たり代価表</v>
          </cell>
          <cell r="J564" t="str">
            <v>IR-400</v>
          </cell>
        </row>
        <row r="565">
          <cell r="J565">
            <v>83</v>
          </cell>
        </row>
        <row r="566">
          <cell r="C566" t="str">
            <v>種　　　目</v>
          </cell>
          <cell r="D566" t="str">
            <v>形 状 寸 法</v>
          </cell>
          <cell r="E566" t="str">
            <v>単位</v>
          </cell>
          <cell r="F566" t="str">
            <v>数 量</v>
          </cell>
          <cell r="G566" t="str">
            <v>単 価 (円)</v>
          </cell>
          <cell r="H566" t="str">
            <v>金 額 (円)</v>
          </cell>
          <cell r="I566" t="str">
            <v>処分費(円)</v>
          </cell>
          <cell r="J566" t="str">
            <v>備</v>
          </cell>
          <cell r="K566" t="str">
            <v>考</v>
          </cell>
        </row>
        <row r="567">
          <cell r="C567" t="str">
            <v xml:space="preserve"> </v>
          </cell>
          <cell r="D567" t="str">
            <v xml:space="preserve"> </v>
          </cell>
          <cell r="E567" t="str">
            <v xml:space="preserve"> </v>
          </cell>
          <cell r="F567">
            <v>0</v>
          </cell>
          <cell r="G567">
            <v>0</v>
          </cell>
          <cell r="I567" t="str">
            <v>　</v>
          </cell>
          <cell r="K567" t="str">
            <v>　</v>
          </cell>
        </row>
        <row r="568">
          <cell r="C568" t="str">
            <v>U字溝用蓋</v>
          </cell>
          <cell r="D568" t="str">
            <v>IR-400</v>
          </cell>
          <cell r="E568" t="str">
            <v>枚</v>
          </cell>
          <cell r="F568">
            <v>1</v>
          </cell>
          <cell r="G568">
            <v>1820</v>
          </cell>
          <cell r="H568">
            <v>1820</v>
          </cell>
          <cell r="I568" t="str">
            <v>　</v>
          </cell>
          <cell r="K568">
            <v>0</v>
          </cell>
        </row>
        <row r="569">
          <cell r="G569">
            <v>0</v>
          </cell>
          <cell r="I569" t="str">
            <v>　</v>
          </cell>
          <cell r="K569" t="str">
            <v>　</v>
          </cell>
        </row>
        <row r="570">
          <cell r="C570" t="str">
            <v>排水構造物蓋版コンクリ－ト・鋼製</v>
          </cell>
          <cell r="D570" t="str">
            <v>40を超え170㎏以下</v>
          </cell>
          <cell r="E570" t="str">
            <v>枚</v>
          </cell>
          <cell r="F570">
            <v>1</v>
          </cell>
          <cell r="G570">
            <v>630</v>
          </cell>
          <cell r="H570">
            <v>630</v>
          </cell>
          <cell r="I570" t="str">
            <v>　</v>
          </cell>
          <cell r="K570">
            <v>0</v>
          </cell>
        </row>
        <row r="571">
          <cell r="G571">
            <v>0</v>
          </cell>
          <cell r="I571" t="str">
            <v>　</v>
          </cell>
          <cell r="K571" t="str">
            <v>　</v>
          </cell>
        </row>
        <row r="572">
          <cell r="E572">
            <v>0</v>
          </cell>
          <cell r="G572">
            <v>0</v>
          </cell>
          <cell r="H572">
            <v>0</v>
          </cell>
          <cell r="I572" t="str">
            <v>　</v>
          </cell>
          <cell r="K572">
            <v>0</v>
          </cell>
        </row>
        <row r="573">
          <cell r="G573">
            <v>0</v>
          </cell>
          <cell r="I573" t="str">
            <v>　</v>
          </cell>
        </row>
        <row r="574">
          <cell r="I574" t="str">
            <v>　</v>
          </cell>
          <cell r="K574">
            <v>0</v>
          </cell>
        </row>
        <row r="575">
          <cell r="I575" t="str">
            <v>　</v>
          </cell>
          <cell r="K575" t="str">
            <v>　</v>
          </cell>
        </row>
        <row r="576">
          <cell r="I576" t="str">
            <v>　</v>
          </cell>
          <cell r="K576">
            <v>0</v>
          </cell>
        </row>
        <row r="577">
          <cell r="I577" t="str">
            <v>　</v>
          </cell>
          <cell r="K577" t="str">
            <v>　</v>
          </cell>
        </row>
        <row r="578">
          <cell r="I578" t="str">
            <v>　</v>
          </cell>
          <cell r="K578">
            <v>0</v>
          </cell>
        </row>
        <row r="579">
          <cell r="I579" t="str">
            <v>　</v>
          </cell>
          <cell r="K579" t="str">
            <v>　</v>
          </cell>
        </row>
        <row r="580">
          <cell r="I580" t="str">
            <v>　</v>
          </cell>
          <cell r="K580">
            <v>0</v>
          </cell>
        </row>
        <row r="581">
          <cell r="I581" t="str">
            <v>　</v>
          </cell>
          <cell r="K581" t="str">
            <v>　</v>
          </cell>
        </row>
        <row r="582">
          <cell r="I582" t="str">
            <v>　</v>
          </cell>
          <cell r="K582">
            <v>0</v>
          </cell>
        </row>
        <row r="583">
          <cell r="I583" t="str">
            <v>　</v>
          </cell>
          <cell r="K583" t="str">
            <v>　</v>
          </cell>
        </row>
        <row r="585">
          <cell r="I585" t="str">
            <v>　</v>
          </cell>
          <cell r="K585" t="str">
            <v>　</v>
          </cell>
        </row>
        <row r="586">
          <cell r="I586" t="str">
            <v>　</v>
          </cell>
          <cell r="K586">
            <v>0</v>
          </cell>
        </row>
        <row r="587">
          <cell r="I587" t="str">
            <v>　</v>
          </cell>
          <cell r="K587" t="str">
            <v>　</v>
          </cell>
        </row>
        <row r="588">
          <cell r="I588" t="str">
            <v>　</v>
          </cell>
          <cell r="K588">
            <v>0</v>
          </cell>
        </row>
        <row r="589">
          <cell r="I589" t="str">
            <v>　</v>
          </cell>
          <cell r="K589" t="str">
            <v>　</v>
          </cell>
        </row>
        <row r="590">
          <cell r="I590" t="str">
            <v>　</v>
          </cell>
          <cell r="K590">
            <v>0</v>
          </cell>
        </row>
        <row r="591">
          <cell r="F591" t="str">
            <v xml:space="preserve"> </v>
          </cell>
          <cell r="I591" t="str">
            <v>　</v>
          </cell>
        </row>
        <row r="592">
          <cell r="C592" t="str">
            <v>計</v>
          </cell>
          <cell r="H592">
            <v>2450</v>
          </cell>
          <cell r="I592" t="str">
            <v>　</v>
          </cell>
        </row>
        <row r="596">
          <cell r="J596" t="str">
            <v>標準歩掛り (県) Ⅵ-2-⑰-2</v>
          </cell>
        </row>
        <row r="597">
          <cell r="C597" t="str">
            <v>第　　　　号</v>
          </cell>
          <cell r="F597" t="str">
            <v>コンクリ－ト蓋設置工</v>
          </cell>
          <cell r="H597" t="str">
            <v>1枚 当たり代価表</v>
          </cell>
          <cell r="J597" t="str">
            <v>IS-300</v>
          </cell>
        </row>
        <row r="598">
          <cell r="J598">
            <v>0</v>
          </cell>
        </row>
        <row r="599">
          <cell r="C599" t="str">
            <v>種　　　目</v>
          </cell>
          <cell r="D599" t="str">
            <v>形 状 寸 法</v>
          </cell>
          <cell r="E599" t="str">
            <v>単位</v>
          </cell>
          <cell r="F599" t="str">
            <v>数 量</v>
          </cell>
          <cell r="G599" t="str">
            <v>単 価 (円)</v>
          </cell>
          <cell r="H599" t="str">
            <v>金 額 (円)</v>
          </cell>
          <cell r="I599" t="str">
            <v>処分費(円)</v>
          </cell>
          <cell r="J599" t="str">
            <v>備</v>
          </cell>
          <cell r="K599" t="str">
            <v>考</v>
          </cell>
        </row>
        <row r="600">
          <cell r="C600" t="str">
            <v xml:space="preserve"> </v>
          </cell>
          <cell r="D600" t="str">
            <v xml:space="preserve"> </v>
          </cell>
          <cell r="E600" t="str">
            <v xml:space="preserve"> </v>
          </cell>
          <cell r="F600">
            <v>0</v>
          </cell>
          <cell r="G600">
            <v>0</v>
          </cell>
          <cell r="I600" t="str">
            <v>　</v>
          </cell>
          <cell r="K600" t="str">
            <v>　</v>
          </cell>
        </row>
        <row r="601">
          <cell r="C601" t="str">
            <v>U字溝用蓋</v>
          </cell>
          <cell r="D601" t="str">
            <v>IS-300</v>
          </cell>
          <cell r="E601" t="str">
            <v>枚</v>
          </cell>
          <cell r="F601">
            <v>1</v>
          </cell>
          <cell r="G601">
            <v>1060</v>
          </cell>
          <cell r="H601">
            <v>1060</v>
          </cell>
          <cell r="I601" t="str">
            <v>　</v>
          </cell>
          <cell r="K601">
            <v>0</v>
          </cell>
        </row>
        <row r="602">
          <cell r="G602">
            <v>0</v>
          </cell>
          <cell r="I602" t="str">
            <v>　</v>
          </cell>
          <cell r="K602" t="str">
            <v>　</v>
          </cell>
        </row>
        <row r="603">
          <cell r="C603" t="str">
            <v>排水構造物蓋版コンクリ－ト・鋼製</v>
          </cell>
          <cell r="D603" t="str">
            <v>40を超え170㎏以下</v>
          </cell>
          <cell r="E603" t="str">
            <v>枚</v>
          </cell>
          <cell r="F603">
            <v>1</v>
          </cell>
          <cell r="G603">
            <v>630</v>
          </cell>
          <cell r="H603">
            <v>630</v>
          </cell>
          <cell r="I603" t="str">
            <v>　</v>
          </cell>
          <cell r="K603">
            <v>0</v>
          </cell>
        </row>
        <row r="604">
          <cell r="G604">
            <v>0</v>
          </cell>
          <cell r="I604" t="str">
            <v>　</v>
          </cell>
          <cell r="K604" t="str">
            <v>　</v>
          </cell>
        </row>
        <row r="605">
          <cell r="E605">
            <v>0</v>
          </cell>
          <cell r="G605">
            <v>0</v>
          </cell>
          <cell r="H605">
            <v>0</v>
          </cell>
          <cell r="I605" t="str">
            <v>　</v>
          </cell>
          <cell r="K605">
            <v>0</v>
          </cell>
        </row>
        <row r="606">
          <cell r="G606">
            <v>0</v>
          </cell>
          <cell r="I606" t="str">
            <v>　</v>
          </cell>
        </row>
        <row r="607">
          <cell r="I607" t="str">
            <v>　</v>
          </cell>
          <cell r="K607">
            <v>0</v>
          </cell>
        </row>
        <row r="608">
          <cell r="I608" t="str">
            <v>　</v>
          </cell>
          <cell r="K608" t="str">
            <v>　</v>
          </cell>
        </row>
        <row r="609">
          <cell r="I609" t="str">
            <v>　</v>
          </cell>
          <cell r="K609">
            <v>0</v>
          </cell>
        </row>
        <row r="610">
          <cell r="I610" t="str">
            <v>　</v>
          </cell>
          <cell r="K610" t="str">
            <v>　</v>
          </cell>
        </row>
        <row r="611">
          <cell r="I611" t="str">
            <v>　</v>
          </cell>
          <cell r="K611">
            <v>0</v>
          </cell>
        </row>
        <row r="612">
          <cell r="I612" t="str">
            <v>　</v>
          </cell>
          <cell r="K612" t="str">
            <v>　</v>
          </cell>
        </row>
        <row r="613">
          <cell r="I613" t="str">
            <v>　</v>
          </cell>
          <cell r="K613">
            <v>0</v>
          </cell>
        </row>
        <row r="614">
          <cell r="I614" t="str">
            <v>　</v>
          </cell>
          <cell r="K614" t="str">
            <v>　</v>
          </cell>
        </row>
        <row r="615">
          <cell r="I615" t="str">
            <v>　</v>
          </cell>
          <cell r="K615">
            <v>0</v>
          </cell>
        </row>
        <row r="616">
          <cell r="I616" t="str">
            <v>　</v>
          </cell>
          <cell r="K616" t="str">
            <v>　</v>
          </cell>
        </row>
        <row r="618">
          <cell r="I618" t="str">
            <v>　</v>
          </cell>
          <cell r="K618" t="str">
            <v>　</v>
          </cell>
        </row>
        <row r="619">
          <cell r="I619" t="str">
            <v>　</v>
          </cell>
          <cell r="K619">
            <v>0</v>
          </cell>
        </row>
        <row r="620">
          <cell r="I620" t="str">
            <v>　</v>
          </cell>
          <cell r="K620" t="str">
            <v>　</v>
          </cell>
        </row>
        <row r="621">
          <cell r="I621" t="str">
            <v>　</v>
          </cell>
          <cell r="K621">
            <v>0</v>
          </cell>
        </row>
        <row r="622">
          <cell r="I622" t="str">
            <v>　</v>
          </cell>
          <cell r="K622" t="str">
            <v>　</v>
          </cell>
        </row>
        <row r="623">
          <cell r="I623" t="str">
            <v>　</v>
          </cell>
          <cell r="K623">
            <v>0</v>
          </cell>
        </row>
        <row r="624">
          <cell r="F624" t="str">
            <v xml:space="preserve"> </v>
          </cell>
          <cell r="I624" t="str">
            <v>　</v>
          </cell>
        </row>
        <row r="625">
          <cell r="C625" t="str">
            <v>計</v>
          </cell>
          <cell r="H625">
            <v>1690</v>
          </cell>
          <cell r="I625" t="str">
            <v>　</v>
          </cell>
        </row>
        <row r="629">
          <cell r="J629" t="str">
            <v>標準歩掛り (県) Ⅵ-2-⑰-2</v>
          </cell>
        </row>
        <row r="630">
          <cell r="C630" t="str">
            <v>第　　　　号</v>
          </cell>
          <cell r="F630" t="str">
            <v>コンクリ－ト蓋設置工</v>
          </cell>
          <cell r="H630" t="str">
            <v>1枚 当たり代価表</v>
          </cell>
          <cell r="J630" t="str">
            <v>IS-350</v>
          </cell>
        </row>
        <row r="631">
          <cell r="J631">
            <v>0</v>
          </cell>
        </row>
        <row r="632">
          <cell r="C632" t="str">
            <v>種　　　目</v>
          </cell>
          <cell r="D632" t="str">
            <v>形 状 寸 法</v>
          </cell>
          <cell r="E632" t="str">
            <v>単位</v>
          </cell>
          <cell r="F632" t="str">
            <v>数 量</v>
          </cell>
          <cell r="G632" t="str">
            <v>単 価 (円)</v>
          </cell>
          <cell r="H632" t="str">
            <v>金 額 (円)</v>
          </cell>
          <cell r="I632" t="str">
            <v>処分費(円)</v>
          </cell>
          <cell r="J632" t="str">
            <v>備</v>
          </cell>
          <cell r="K632" t="str">
            <v>考</v>
          </cell>
        </row>
        <row r="633">
          <cell r="C633" t="str">
            <v xml:space="preserve"> </v>
          </cell>
          <cell r="D633" t="str">
            <v xml:space="preserve"> </v>
          </cell>
          <cell r="E633" t="str">
            <v xml:space="preserve"> </v>
          </cell>
          <cell r="F633">
            <v>0</v>
          </cell>
          <cell r="G633">
            <v>0</v>
          </cell>
          <cell r="I633" t="str">
            <v>　</v>
          </cell>
          <cell r="K633" t="str">
            <v>　</v>
          </cell>
        </row>
        <row r="634">
          <cell r="C634" t="str">
            <v>U字溝用蓋</v>
          </cell>
          <cell r="D634" t="str">
            <v>IS-350</v>
          </cell>
          <cell r="E634" t="str">
            <v>枚</v>
          </cell>
          <cell r="F634">
            <v>1</v>
          </cell>
          <cell r="G634">
            <v>1240</v>
          </cell>
          <cell r="H634">
            <v>1240</v>
          </cell>
          <cell r="I634" t="str">
            <v>　</v>
          </cell>
          <cell r="K634">
            <v>0</v>
          </cell>
        </row>
        <row r="635">
          <cell r="G635">
            <v>0</v>
          </cell>
          <cell r="I635" t="str">
            <v>　</v>
          </cell>
          <cell r="K635" t="str">
            <v>　</v>
          </cell>
        </row>
        <row r="636">
          <cell r="C636" t="str">
            <v>排水構造物蓋版コンクリ－ト・鋼製</v>
          </cell>
          <cell r="D636" t="str">
            <v>40を超え170㎏以下</v>
          </cell>
          <cell r="E636" t="str">
            <v>枚</v>
          </cell>
          <cell r="F636">
            <v>1</v>
          </cell>
          <cell r="G636">
            <v>630</v>
          </cell>
          <cell r="H636">
            <v>630</v>
          </cell>
          <cell r="I636" t="str">
            <v>　</v>
          </cell>
          <cell r="K636">
            <v>0</v>
          </cell>
        </row>
        <row r="637">
          <cell r="G637">
            <v>0</v>
          </cell>
          <cell r="I637" t="str">
            <v>　</v>
          </cell>
          <cell r="K637" t="str">
            <v>　</v>
          </cell>
        </row>
        <row r="638">
          <cell r="E638">
            <v>0</v>
          </cell>
          <cell r="G638">
            <v>0</v>
          </cell>
          <cell r="H638">
            <v>0</v>
          </cell>
          <cell r="I638" t="str">
            <v>　</v>
          </cell>
          <cell r="K638">
            <v>0</v>
          </cell>
        </row>
        <row r="639">
          <cell r="G639">
            <v>0</v>
          </cell>
          <cell r="I639" t="str">
            <v>　</v>
          </cell>
        </row>
        <row r="640">
          <cell r="I640" t="str">
            <v>　</v>
          </cell>
          <cell r="K640">
            <v>0</v>
          </cell>
        </row>
        <row r="641">
          <cell r="I641" t="str">
            <v>　</v>
          </cell>
          <cell r="K641" t="str">
            <v>　</v>
          </cell>
        </row>
        <row r="642">
          <cell r="I642" t="str">
            <v>　</v>
          </cell>
          <cell r="K642">
            <v>0</v>
          </cell>
        </row>
        <row r="643">
          <cell r="I643" t="str">
            <v>　</v>
          </cell>
          <cell r="K643" t="str">
            <v>　</v>
          </cell>
        </row>
        <row r="644">
          <cell r="I644" t="str">
            <v>　</v>
          </cell>
          <cell r="K644">
            <v>0</v>
          </cell>
        </row>
        <row r="645">
          <cell r="I645" t="str">
            <v>　</v>
          </cell>
          <cell r="K645" t="str">
            <v>　</v>
          </cell>
        </row>
        <row r="646">
          <cell r="I646" t="str">
            <v>　</v>
          </cell>
          <cell r="K646">
            <v>0</v>
          </cell>
        </row>
        <row r="647">
          <cell r="I647" t="str">
            <v>　</v>
          </cell>
          <cell r="K647" t="str">
            <v>　</v>
          </cell>
        </row>
        <row r="648">
          <cell r="I648" t="str">
            <v>　</v>
          </cell>
          <cell r="K648">
            <v>0</v>
          </cell>
        </row>
        <row r="649">
          <cell r="I649" t="str">
            <v>　</v>
          </cell>
          <cell r="K649" t="str">
            <v>　</v>
          </cell>
        </row>
        <row r="651">
          <cell r="I651" t="str">
            <v>　</v>
          </cell>
          <cell r="K651" t="str">
            <v>　</v>
          </cell>
        </row>
        <row r="652">
          <cell r="I652" t="str">
            <v>　</v>
          </cell>
          <cell r="K652">
            <v>0</v>
          </cell>
        </row>
        <row r="653">
          <cell r="I653" t="str">
            <v>　</v>
          </cell>
          <cell r="K653" t="str">
            <v>　</v>
          </cell>
        </row>
        <row r="654">
          <cell r="I654" t="str">
            <v>　</v>
          </cell>
          <cell r="K654">
            <v>0</v>
          </cell>
        </row>
        <row r="655">
          <cell r="I655" t="str">
            <v>　</v>
          </cell>
          <cell r="K655" t="str">
            <v>　</v>
          </cell>
        </row>
        <row r="656">
          <cell r="I656" t="str">
            <v>　</v>
          </cell>
          <cell r="K656">
            <v>0</v>
          </cell>
        </row>
        <row r="657">
          <cell r="F657" t="str">
            <v xml:space="preserve"> </v>
          </cell>
          <cell r="I657" t="str">
            <v>　</v>
          </cell>
        </row>
        <row r="658">
          <cell r="C658" t="str">
            <v>計</v>
          </cell>
          <cell r="H658">
            <v>1870</v>
          </cell>
          <cell r="I658" t="str">
            <v>　</v>
          </cell>
        </row>
        <row r="662">
          <cell r="J662" t="str">
            <v>標準歩掛り (県) Ⅵ-2-⑰-2</v>
          </cell>
        </row>
        <row r="663">
          <cell r="C663" t="str">
            <v>第　　　　号</v>
          </cell>
          <cell r="F663" t="str">
            <v>コンクリ－ト蓋設置工</v>
          </cell>
          <cell r="H663" t="str">
            <v>1枚 当たり代価表</v>
          </cell>
          <cell r="J663" t="str">
            <v>IS-400</v>
          </cell>
        </row>
        <row r="664">
          <cell r="J664">
            <v>0</v>
          </cell>
        </row>
        <row r="665">
          <cell r="C665" t="str">
            <v>種　　　目</v>
          </cell>
          <cell r="D665" t="str">
            <v>形 状 寸 法</v>
          </cell>
          <cell r="E665" t="str">
            <v>単位</v>
          </cell>
          <cell r="F665" t="str">
            <v>数 量</v>
          </cell>
          <cell r="G665" t="str">
            <v>単 価 (円)</v>
          </cell>
          <cell r="H665" t="str">
            <v>金 額 (円)</v>
          </cell>
          <cell r="I665" t="str">
            <v>処分費(円)</v>
          </cell>
          <cell r="J665" t="str">
            <v>備</v>
          </cell>
          <cell r="K665" t="str">
            <v>考</v>
          </cell>
        </row>
        <row r="666">
          <cell r="C666" t="str">
            <v xml:space="preserve"> </v>
          </cell>
          <cell r="D666" t="str">
            <v xml:space="preserve"> </v>
          </cell>
          <cell r="E666" t="str">
            <v xml:space="preserve"> </v>
          </cell>
          <cell r="F666">
            <v>0</v>
          </cell>
          <cell r="G666">
            <v>0</v>
          </cell>
          <cell r="I666" t="str">
            <v>　</v>
          </cell>
          <cell r="K666" t="str">
            <v>　</v>
          </cell>
        </row>
        <row r="667">
          <cell r="C667" t="str">
            <v>U字溝用蓋</v>
          </cell>
          <cell r="D667" t="str">
            <v>IS-400</v>
          </cell>
          <cell r="E667" t="str">
            <v>枚</v>
          </cell>
          <cell r="F667">
            <v>1</v>
          </cell>
          <cell r="G667">
            <v>1350</v>
          </cell>
          <cell r="H667">
            <v>1350</v>
          </cell>
          <cell r="I667" t="str">
            <v>　</v>
          </cell>
          <cell r="K667">
            <v>0</v>
          </cell>
        </row>
        <row r="668">
          <cell r="D668" t="str">
            <v xml:space="preserve"> </v>
          </cell>
          <cell r="G668">
            <v>0</v>
          </cell>
          <cell r="I668" t="str">
            <v>　</v>
          </cell>
          <cell r="K668" t="str">
            <v>　</v>
          </cell>
        </row>
        <row r="669">
          <cell r="C669" t="str">
            <v>排水構造物蓋版コンクリ－ト・鋼製</v>
          </cell>
          <cell r="D669" t="str">
            <v>40を超え170㎏以下</v>
          </cell>
          <cell r="E669" t="str">
            <v>枚</v>
          </cell>
          <cell r="F669">
            <v>1</v>
          </cell>
          <cell r="G669">
            <v>630</v>
          </cell>
          <cell r="H669">
            <v>630</v>
          </cell>
          <cell r="I669" t="str">
            <v>　</v>
          </cell>
          <cell r="K669">
            <v>0</v>
          </cell>
        </row>
        <row r="670">
          <cell r="G670">
            <v>0</v>
          </cell>
          <cell r="I670" t="str">
            <v>　</v>
          </cell>
          <cell r="K670" t="str">
            <v>　</v>
          </cell>
        </row>
        <row r="671">
          <cell r="E671">
            <v>0</v>
          </cell>
          <cell r="G671">
            <v>0</v>
          </cell>
          <cell r="H671">
            <v>0</v>
          </cell>
          <cell r="I671" t="str">
            <v>　</v>
          </cell>
          <cell r="K671">
            <v>0</v>
          </cell>
        </row>
        <row r="672">
          <cell r="G672">
            <v>0</v>
          </cell>
          <cell r="I672" t="str">
            <v>　</v>
          </cell>
        </row>
        <row r="673">
          <cell r="I673" t="str">
            <v>　</v>
          </cell>
          <cell r="K673">
            <v>0</v>
          </cell>
        </row>
        <row r="674">
          <cell r="I674" t="str">
            <v>　</v>
          </cell>
          <cell r="K674" t="str">
            <v>　</v>
          </cell>
        </row>
        <row r="675">
          <cell r="I675" t="str">
            <v>　</v>
          </cell>
          <cell r="K675">
            <v>0</v>
          </cell>
        </row>
        <row r="676">
          <cell r="I676" t="str">
            <v>　</v>
          </cell>
          <cell r="K676" t="str">
            <v>　</v>
          </cell>
        </row>
        <row r="677">
          <cell r="I677" t="str">
            <v>　</v>
          </cell>
          <cell r="K677">
            <v>0</v>
          </cell>
        </row>
        <row r="678">
          <cell r="I678" t="str">
            <v>　</v>
          </cell>
          <cell r="K678" t="str">
            <v>　</v>
          </cell>
        </row>
        <row r="679">
          <cell r="I679" t="str">
            <v>　</v>
          </cell>
          <cell r="K679">
            <v>0</v>
          </cell>
        </row>
        <row r="680">
          <cell r="I680" t="str">
            <v>　</v>
          </cell>
          <cell r="K680" t="str">
            <v>　</v>
          </cell>
        </row>
        <row r="681">
          <cell r="I681" t="str">
            <v>　</v>
          </cell>
          <cell r="K681">
            <v>0</v>
          </cell>
        </row>
        <row r="682">
          <cell r="I682" t="str">
            <v>　</v>
          </cell>
          <cell r="K682" t="str">
            <v>　</v>
          </cell>
        </row>
        <row r="684">
          <cell r="I684" t="str">
            <v>　</v>
          </cell>
          <cell r="K684" t="str">
            <v>　</v>
          </cell>
        </row>
        <row r="685">
          <cell r="I685" t="str">
            <v>　</v>
          </cell>
          <cell r="K685">
            <v>0</v>
          </cell>
        </row>
        <row r="686">
          <cell r="I686" t="str">
            <v>　</v>
          </cell>
          <cell r="K686" t="str">
            <v>　</v>
          </cell>
        </row>
        <row r="687">
          <cell r="I687" t="str">
            <v>　</v>
          </cell>
          <cell r="K687">
            <v>0</v>
          </cell>
        </row>
        <row r="688">
          <cell r="I688" t="str">
            <v>　</v>
          </cell>
          <cell r="K688" t="str">
            <v>　</v>
          </cell>
        </row>
        <row r="689">
          <cell r="I689" t="str">
            <v>　</v>
          </cell>
          <cell r="K689">
            <v>0</v>
          </cell>
        </row>
        <row r="690">
          <cell r="F690" t="str">
            <v xml:space="preserve"> </v>
          </cell>
          <cell r="I690" t="str">
            <v>　</v>
          </cell>
        </row>
        <row r="691">
          <cell r="C691" t="str">
            <v>計</v>
          </cell>
          <cell r="H691">
            <v>1980</v>
          </cell>
          <cell r="I691" t="str">
            <v>　</v>
          </cell>
        </row>
        <row r="695">
          <cell r="J695" t="str">
            <v>標準歩掛り (県) Ⅵ-2-⑰-2</v>
          </cell>
        </row>
        <row r="696">
          <cell r="C696" t="str">
            <v>第　　　　号</v>
          </cell>
          <cell r="F696" t="str">
            <v>長尺Ｕ字溝布設工</v>
          </cell>
          <cell r="H696" t="str">
            <v>10m 当たり代価表</v>
          </cell>
          <cell r="J696" t="str">
            <v>KUS-300×300</v>
          </cell>
        </row>
        <row r="697">
          <cell r="J697">
            <v>360</v>
          </cell>
          <cell r="K697">
            <v>0</v>
          </cell>
        </row>
        <row r="698">
          <cell r="C698" t="str">
            <v>種　　　目</v>
          </cell>
          <cell r="D698" t="str">
            <v>形 状 寸 法</v>
          </cell>
          <cell r="E698" t="str">
            <v>単位</v>
          </cell>
          <cell r="F698" t="str">
            <v>数 量</v>
          </cell>
          <cell r="G698" t="str">
            <v>単 価 (円)</v>
          </cell>
          <cell r="H698" t="str">
            <v>金 額 (円)</v>
          </cell>
          <cell r="I698" t="str">
            <v>処分費(円)</v>
          </cell>
          <cell r="J698" t="str">
            <v>備</v>
          </cell>
          <cell r="K698" t="str">
            <v>考</v>
          </cell>
        </row>
        <row r="699">
          <cell r="C699" t="str">
            <v xml:space="preserve"> </v>
          </cell>
          <cell r="D699" t="str">
            <v xml:space="preserve"> </v>
          </cell>
          <cell r="E699" t="str">
            <v xml:space="preserve"> </v>
          </cell>
          <cell r="F699">
            <v>0</v>
          </cell>
          <cell r="G699">
            <v>0</v>
          </cell>
          <cell r="I699" t="str">
            <v>　</v>
          </cell>
          <cell r="K699" t="str">
            <v>　</v>
          </cell>
        </row>
        <row r="700">
          <cell r="C700" t="str">
            <v>長尺U字溝</v>
          </cell>
          <cell r="D700" t="str">
            <v>KUS-300×300</v>
          </cell>
          <cell r="E700" t="str">
            <v>本</v>
          </cell>
          <cell r="F700">
            <v>5</v>
          </cell>
          <cell r="G700">
            <v>5520</v>
          </cell>
          <cell r="H700">
            <v>27600</v>
          </cell>
          <cell r="I700" t="str">
            <v>　</v>
          </cell>
          <cell r="K700">
            <v>0</v>
          </cell>
        </row>
        <row r="701">
          <cell r="G701">
            <v>0</v>
          </cell>
          <cell r="I701" t="str">
            <v>　</v>
          </cell>
          <cell r="K701" t="str">
            <v>　</v>
          </cell>
        </row>
        <row r="702">
          <cell r="C702" t="str">
            <v>排水構造物　U型側溝L2000</v>
          </cell>
          <cell r="D702" t="str">
            <v>1000㎏以下</v>
          </cell>
          <cell r="E702" t="str">
            <v>ｍ</v>
          </cell>
          <cell r="F702">
            <v>10</v>
          </cell>
          <cell r="G702">
            <v>2650</v>
          </cell>
          <cell r="H702">
            <v>26500</v>
          </cell>
          <cell r="I702" t="str">
            <v>　</v>
          </cell>
          <cell r="K702">
            <v>0</v>
          </cell>
        </row>
        <row r="703">
          <cell r="G703">
            <v>0</v>
          </cell>
          <cell r="I703" t="str">
            <v>　</v>
          </cell>
          <cell r="K703" t="str">
            <v>　</v>
          </cell>
        </row>
        <row r="704">
          <cell r="C704" t="str">
            <v>再生ｸﾗｯｼｬｰﾗﾝ</v>
          </cell>
          <cell r="D704" t="str">
            <v>RB－40</v>
          </cell>
          <cell r="E704" t="str">
            <v>m3</v>
          </cell>
          <cell r="F704">
            <v>0.9</v>
          </cell>
          <cell r="G704">
            <v>1800</v>
          </cell>
          <cell r="H704">
            <v>1620</v>
          </cell>
          <cell r="I704" t="str">
            <v>　</v>
          </cell>
          <cell r="J704" t="str">
            <v>0.15*0.5*10*1.20</v>
          </cell>
        </row>
        <row r="705">
          <cell r="G705">
            <v>0</v>
          </cell>
          <cell r="I705" t="str">
            <v>　</v>
          </cell>
        </row>
        <row r="706">
          <cell r="E706">
            <v>0</v>
          </cell>
          <cell r="G706">
            <v>0</v>
          </cell>
          <cell r="H706">
            <v>0</v>
          </cell>
          <cell r="I706" t="str">
            <v>　</v>
          </cell>
          <cell r="K706">
            <v>0</v>
          </cell>
        </row>
        <row r="707">
          <cell r="G707">
            <v>0</v>
          </cell>
          <cell r="I707" t="str">
            <v>　</v>
          </cell>
          <cell r="K707" t="str">
            <v>　</v>
          </cell>
        </row>
        <row r="708">
          <cell r="D708">
            <v>0</v>
          </cell>
          <cell r="E708">
            <v>0</v>
          </cell>
          <cell r="G708">
            <v>0</v>
          </cell>
          <cell r="H708">
            <v>0</v>
          </cell>
          <cell r="I708" t="str">
            <v>　</v>
          </cell>
          <cell r="K708">
            <v>0</v>
          </cell>
        </row>
        <row r="709">
          <cell r="G709">
            <v>0</v>
          </cell>
          <cell r="I709" t="str">
            <v>　</v>
          </cell>
          <cell r="K709" t="str">
            <v>　</v>
          </cell>
        </row>
        <row r="710">
          <cell r="D710">
            <v>0</v>
          </cell>
          <cell r="E710">
            <v>0</v>
          </cell>
          <cell r="G710">
            <v>0</v>
          </cell>
          <cell r="H710">
            <v>0</v>
          </cell>
          <cell r="I710" t="str">
            <v>　</v>
          </cell>
          <cell r="K710">
            <v>0</v>
          </cell>
        </row>
        <row r="711">
          <cell r="G711">
            <v>0</v>
          </cell>
          <cell r="I711" t="str">
            <v>　</v>
          </cell>
          <cell r="K711" t="str">
            <v>　</v>
          </cell>
        </row>
        <row r="712">
          <cell r="D712">
            <v>0</v>
          </cell>
          <cell r="E712">
            <v>0</v>
          </cell>
          <cell r="G712">
            <v>0</v>
          </cell>
          <cell r="H712">
            <v>0</v>
          </cell>
          <cell r="I712" t="str">
            <v>　</v>
          </cell>
          <cell r="K712">
            <v>0</v>
          </cell>
        </row>
        <row r="713">
          <cell r="G713">
            <v>0</v>
          </cell>
          <cell r="I713" t="str">
            <v>　</v>
          </cell>
          <cell r="K713" t="str">
            <v>　</v>
          </cell>
        </row>
        <row r="714">
          <cell r="D714">
            <v>0</v>
          </cell>
          <cell r="E714">
            <v>0</v>
          </cell>
          <cell r="G714">
            <v>0</v>
          </cell>
          <cell r="H714">
            <v>0</v>
          </cell>
          <cell r="I714" t="str">
            <v>　</v>
          </cell>
          <cell r="K714">
            <v>0</v>
          </cell>
        </row>
        <row r="715">
          <cell r="I715" t="str">
            <v>　</v>
          </cell>
          <cell r="K715" t="str">
            <v>　</v>
          </cell>
        </row>
        <row r="717">
          <cell r="I717" t="str">
            <v>　</v>
          </cell>
          <cell r="K717" t="str">
            <v>　</v>
          </cell>
        </row>
        <row r="718">
          <cell r="I718" t="str">
            <v>　</v>
          </cell>
          <cell r="K718">
            <v>0</v>
          </cell>
        </row>
        <row r="719">
          <cell r="I719" t="str">
            <v>　</v>
          </cell>
          <cell r="K719" t="str">
            <v>　</v>
          </cell>
        </row>
        <row r="720">
          <cell r="I720" t="str">
            <v>　</v>
          </cell>
          <cell r="K720">
            <v>0</v>
          </cell>
        </row>
        <row r="721">
          <cell r="I721" t="str">
            <v>　</v>
          </cell>
          <cell r="K721" t="str">
            <v>　</v>
          </cell>
        </row>
        <row r="722">
          <cell r="I722" t="str">
            <v>　</v>
          </cell>
          <cell r="K722">
            <v>0</v>
          </cell>
        </row>
        <row r="723">
          <cell r="F723" t="str">
            <v xml:space="preserve"> </v>
          </cell>
          <cell r="I723" t="str">
            <v>　</v>
          </cell>
        </row>
        <row r="724">
          <cell r="C724" t="str">
            <v>計</v>
          </cell>
          <cell r="H724">
            <v>55720</v>
          </cell>
          <cell r="I724" t="str">
            <v>　</v>
          </cell>
        </row>
        <row r="725">
          <cell r="F725">
            <v>0</v>
          </cell>
        </row>
        <row r="726">
          <cell r="C726" t="str">
            <v>1ｍ当り</v>
          </cell>
          <cell r="H726">
            <v>5572</v>
          </cell>
        </row>
        <row r="728">
          <cell r="J728" t="str">
            <v>標準歩掛り (県) Ⅵ-2-⑰-2</v>
          </cell>
        </row>
        <row r="729">
          <cell r="C729" t="str">
            <v>第　　　　号</v>
          </cell>
          <cell r="F729" t="str">
            <v>長尺Ｕ字溝布設工</v>
          </cell>
          <cell r="H729" t="str">
            <v>10m 当たり代価表</v>
          </cell>
          <cell r="J729" t="str">
            <v>KUS-300×400</v>
          </cell>
        </row>
        <row r="730">
          <cell r="J730">
            <v>485</v>
          </cell>
          <cell r="K730">
            <v>0</v>
          </cell>
        </row>
        <row r="731">
          <cell r="C731" t="str">
            <v>種　　　目</v>
          </cell>
          <cell r="D731" t="str">
            <v>形 状 寸 法</v>
          </cell>
          <cell r="E731" t="str">
            <v>単位</v>
          </cell>
          <cell r="F731" t="str">
            <v>数 量</v>
          </cell>
          <cell r="G731" t="str">
            <v>単 価 (円)</v>
          </cell>
          <cell r="H731" t="str">
            <v>金 額 (円)</v>
          </cell>
          <cell r="I731" t="str">
            <v>処分費(円)</v>
          </cell>
          <cell r="J731" t="str">
            <v>備</v>
          </cell>
          <cell r="K731" t="str">
            <v>考</v>
          </cell>
        </row>
        <row r="732">
          <cell r="C732" t="str">
            <v xml:space="preserve"> </v>
          </cell>
          <cell r="D732" t="str">
            <v xml:space="preserve"> </v>
          </cell>
          <cell r="E732" t="str">
            <v xml:space="preserve"> </v>
          </cell>
          <cell r="F732">
            <v>0</v>
          </cell>
          <cell r="G732">
            <v>0</v>
          </cell>
          <cell r="I732" t="str">
            <v>　</v>
          </cell>
          <cell r="K732" t="str">
            <v>　</v>
          </cell>
        </row>
        <row r="733">
          <cell r="C733" t="str">
            <v>長尺U字溝</v>
          </cell>
          <cell r="D733" t="str">
            <v>KUS-300×400</v>
          </cell>
          <cell r="E733" t="str">
            <v>本</v>
          </cell>
          <cell r="F733">
            <v>5</v>
          </cell>
          <cell r="G733">
            <v>7450</v>
          </cell>
          <cell r="H733">
            <v>37250</v>
          </cell>
          <cell r="I733" t="str">
            <v>　</v>
          </cell>
          <cell r="K733">
            <v>0</v>
          </cell>
        </row>
        <row r="734">
          <cell r="G734">
            <v>0</v>
          </cell>
          <cell r="I734" t="str">
            <v>　</v>
          </cell>
          <cell r="K734" t="str">
            <v>　</v>
          </cell>
        </row>
        <row r="735">
          <cell r="C735" t="str">
            <v>排水構造物　U型側溝L2000</v>
          </cell>
          <cell r="D735" t="str">
            <v>1000㎏以下</v>
          </cell>
          <cell r="E735" t="str">
            <v>ｍ</v>
          </cell>
          <cell r="F735">
            <v>10</v>
          </cell>
          <cell r="G735">
            <v>2650</v>
          </cell>
          <cell r="H735">
            <v>26500</v>
          </cell>
          <cell r="I735" t="str">
            <v>　</v>
          </cell>
          <cell r="K735">
            <v>0</v>
          </cell>
        </row>
        <row r="736">
          <cell r="G736">
            <v>0</v>
          </cell>
          <cell r="I736" t="str">
            <v>　</v>
          </cell>
          <cell r="K736" t="str">
            <v>　</v>
          </cell>
        </row>
        <row r="737">
          <cell r="C737" t="str">
            <v>再生ｸﾗｯｼｬｰﾗﾝ</v>
          </cell>
          <cell r="D737" t="str">
            <v>RB－40</v>
          </cell>
          <cell r="E737" t="str">
            <v>m3</v>
          </cell>
          <cell r="F737">
            <v>0.9</v>
          </cell>
          <cell r="G737">
            <v>1800</v>
          </cell>
          <cell r="H737">
            <v>1620</v>
          </cell>
          <cell r="I737" t="str">
            <v>　</v>
          </cell>
          <cell r="J737" t="str">
            <v>0.15*0.5*10*1.20</v>
          </cell>
        </row>
        <row r="738">
          <cell r="G738">
            <v>0</v>
          </cell>
          <cell r="I738" t="str">
            <v>　</v>
          </cell>
          <cell r="K738" t="str">
            <v>　</v>
          </cell>
        </row>
        <row r="739">
          <cell r="D739">
            <v>0</v>
          </cell>
          <cell r="E739">
            <v>0</v>
          </cell>
          <cell r="G739">
            <v>0</v>
          </cell>
          <cell r="H739">
            <v>0</v>
          </cell>
          <cell r="I739" t="str">
            <v>　</v>
          </cell>
          <cell r="K739">
            <v>0</v>
          </cell>
        </row>
        <row r="740">
          <cell r="G740">
            <v>0</v>
          </cell>
          <cell r="I740" t="str">
            <v>　</v>
          </cell>
          <cell r="K740" t="str">
            <v>　</v>
          </cell>
        </row>
        <row r="741">
          <cell r="D741">
            <v>0</v>
          </cell>
          <cell r="E741">
            <v>0</v>
          </cell>
          <cell r="G741">
            <v>0</v>
          </cell>
          <cell r="H741">
            <v>0</v>
          </cell>
          <cell r="I741" t="str">
            <v>　</v>
          </cell>
          <cell r="K741">
            <v>0</v>
          </cell>
        </row>
        <row r="742">
          <cell r="G742">
            <v>0</v>
          </cell>
          <cell r="I742" t="str">
            <v>　</v>
          </cell>
          <cell r="K742" t="str">
            <v>　</v>
          </cell>
        </row>
        <row r="743">
          <cell r="D743">
            <v>0</v>
          </cell>
          <cell r="E743">
            <v>0</v>
          </cell>
          <cell r="G743">
            <v>0</v>
          </cell>
          <cell r="H743">
            <v>0</v>
          </cell>
          <cell r="I743" t="str">
            <v>　</v>
          </cell>
          <cell r="K743">
            <v>0</v>
          </cell>
        </row>
        <row r="744">
          <cell r="G744">
            <v>0</v>
          </cell>
          <cell r="I744" t="str">
            <v>　</v>
          </cell>
          <cell r="K744" t="str">
            <v>　</v>
          </cell>
        </row>
        <row r="745">
          <cell r="D745">
            <v>0</v>
          </cell>
          <cell r="E745">
            <v>0</v>
          </cell>
          <cell r="G745">
            <v>0</v>
          </cell>
          <cell r="H745">
            <v>0</v>
          </cell>
          <cell r="I745" t="str">
            <v>　</v>
          </cell>
          <cell r="K745">
            <v>0</v>
          </cell>
        </row>
        <row r="746">
          <cell r="G746">
            <v>0</v>
          </cell>
          <cell r="I746" t="str">
            <v>　</v>
          </cell>
          <cell r="K746" t="str">
            <v>　</v>
          </cell>
        </row>
        <row r="747">
          <cell r="D747">
            <v>0</v>
          </cell>
          <cell r="E747">
            <v>0</v>
          </cell>
          <cell r="G747">
            <v>0</v>
          </cell>
          <cell r="H747">
            <v>0</v>
          </cell>
          <cell r="I747" t="str">
            <v>　</v>
          </cell>
          <cell r="K747">
            <v>0</v>
          </cell>
        </row>
        <row r="748">
          <cell r="G748">
            <v>0</v>
          </cell>
          <cell r="I748" t="str">
            <v>　</v>
          </cell>
          <cell r="K748" t="str">
            <v>　</v>
          </cell>
        </row>
        <row r="749">
          <cell r="D749">
            <v>0</v>
          </cell>
          <cell r="E749">
            <v>0</v>
          </cell>
          <cell r="G749">
            <v>0</v>
          </cell>
          <cell r="H749">
            <v>0</v>
          </cell>
          <cell r="I749" t="str">
            <v>　</v>
          </cell>
          <cell r="K749">
            <v>0</v>
          </cell>
        </row>
        <row r="750">
          <cell r="I750" t="str">
            <v>　</v>
          </cell>
          <cell r="K750" t="str">
            <v>　</v>
          </cell>
        </row>
        <row r="751">
          <cell r="I751" t="str">
            <v>　</v>
          </cell>
          <cell r="K751">
            <v>0</v>
          </cell>
        </row>
        <row r="752">
          <cell r="I752" t="str">
            <v>　</v>
          </cell>
          <cell r="K752" t="str">
            <v>　</v>
          </cell>
        </row>
        <row r="753">
          <cell r="I753" t="str">
            <v>　</v>
          </cell>
          <cell r="K753">
            <v>0</v>
          </cell>
        </row>
        <row r="754">
          <cell r="I754" t="str">
            <v>　</v>
          </cell>
          <cell r="K754" t="str">
            <v>　</v>
          </cell>
        </row>
        <row r="755">
          <cell r="I755" t="str">
            <v>　</v>
          </cell>
          <cell r="K755">
            <v>0</v>
          </cell>
        </row>
        <row r="756">
          <cell r="F756" t="str">
            <v xml:space="preserve"> </v>
          </cell>
          <cell r="I756" t="str">
            <v>　</v>
          </cell>
        </row>
        <row r="757">
          <cell r="C757" t="str">
            <v>計</v>
          </cell>
          <cell r="H757">
            <v>65370</v>
          </cell>
          <cell r="I757" t="str">
            <v>　</v>
          </cell>
        </row>
        <row r="758">
          <cell r="F758">
            <v>0</v>
          </cell>
        </row>
        <row r="759">
          <cell r="C759" t="str">
            <v>1ｍ当り</v>
          </cell>
          <cell r="H759">
            <v>6537</v>
          </cell>
        </row>
        <row r="761">
          <cell r="J761" t="str">
            <v>標準歩掛り (県) Ⅵ-2-⑰-2</v>
          </cell>
        </row>
        <row r="762">
          <cell r="C762" t="str">
            <v>第　　　　号</v>
          </cell>
          <cell r="F762" t="str">
            <v>長尺Ｕ字溝布設工</v>
          </cell>
          <cell r="H762" t="str">
            <v>10m 当たり代価表</v>
          </cell>
          <cell r="J762" t="str">
            <v>KUS-350×350</v>
          </cell>
        </row>
        <row r="763">
          <cell r="J763">
            <v>434</v>
          </cell>
          <cell r="K763">
            <v>0</v>
          </cell>
        </row>
        <row r="764">
          <cell r="C764" t="str">
            <v>種　　　目</v>
          </cell>
          <cell r="D764" t="str">
            <v>形 状 寸 法</v>
          </cell>
          <cell r="E764" t="str">
            <v>単位</v>
          </cell>
          <cell r="F764" t="str">
            <v>数 量</v>
          </cell>
          <cell r="G764" t="str">
            <v>単 価 (円)</v>
          </cell>
          <cell r="H764" t="str">
            <v>金 額 (円)</v>
          </cell>
          <cell r="I764" t="str">
            <v>処分費(円)</v>
          </cell>
          <cell r="J764" t="str">
            <v>備</v>
          </cell>
          <cell r="K764" t="str">
            <v>考</v>
          </cell>
        </row>
        <row r="765">
          <cell r="C765" t="str">
            <v xml:space="preserve"> </v>
          </cell>
          <cell r="D765" t="str">
            <v xml:space="preserve"> </v>
          </cell>
          <cell r="E765" t="str">
            <v xml:space="preserve"> </v>
          </cell>
          <cell r="F765">
            <v>0</v>
          </cell>
          <cell r="G765">
            <v>0</v>
          </cell>
          <cell r="I765" t="str">
            <v>　</v>
          </cell>
          <cell r="K765" t="str">
            <v>　</v>
          </cell>
        </row>
        <row r="766">
          <cell r="C766" t="str">
            <v>長尺U字溝</v>
          </cell>
          <cell r="D766" t="str">
            <v>KUS-350×350</v>
          </cell>
          <cell r="E766" t="str">
            <v>本</v>
          </cell>
          <cell r="F766">
            <v>5</v>
          </cell>
          <cell r="G766">
            <v>6830</v>
          </cell>
          <cell r="H766">
            <v>34150</v>
          </cell>
          <cell r="I766" t="str">
            <v>　</v>
          </cell>
          <cell r="K766">
            <v>0</v>
          </cell>
        </row>
        <row r="767">
          <cell r="G767">
            <v>0</v>
          </cell>
          <cell r="I767" t="str">
            <v>　</v>
          </cell>
          <cell r="K767" t="str">
            <v>　</v>
          </cell>
        </row>
        <row r="768">
          <cell r="C768" t="str">
            <v>排水構造物　U型側溝L2000</v>
          </cell>
          <cell r="D768" t="str">
            <v>1000㎏以下</v>
          </cell>
          <cell r="E768" t="str">
            <v>ｍ</v>
          </cell>
          <cell r="F768">
            <v>10</v>
          </cell>
          <cell r="G768">
            <v>2650</v>
          </cell>
          <cell r="H768">
            <v>26500</v>
          </cell>
          <cell r="I768" t="str">
            <v>　</v>
          </cell>
          <cell r="K768">
            <v>0</v>
          </cell>
        </row>
        <row r="769">
          <cell r="G769">
            <v>0</v>
          </cell>
          <cell r="I769" t="str">
            <v>　</v>
          </cell>
          <cell r="K769" t="str">
            <v>　</v>
          </cell>
        </row>
        <row r="770">
          <cell r="C770" t="str">
            <v>再生ｸﾗｯｼｬｰﾗﾝ</v>
          </cell>
          <cell r="D770" t="str">
            <v>RB－40</v>
          </cell>
          <cell r="E770" t="str">
            <v>m3</v>
          </cell>
          <cell r="F770">
            <v>0.99</v>
          </cell>
          <cell r="G770">
            <v>1800</v>
          </cell>
          <cell r="H770">
            <v>1782</v>
          </cell>
          <cell r="I770" t="str">
            <v>　</v>
          </cell>
          <cell r="J770" t="str">
            <v>0.15*0.55*10*1.20</v>
          </cell>
        </row>
        <row r="771">
          <cell r="G771">
            <v>0</v>
          </cell>
          <cell r="I771" t="str">
            <v>　</v>
          </cell>
          <cell r="K771" t="str">
            <v>　</v>
          </cell>
        </row>
        <row r="772">
          <cell r="D772">
            <v>0</v>
          </cell>
          <cell r="E772">
            <v>0</v>
          </cell>
          <cell r="G772">
            <v>0</v>
          </cell>
          <cell r="H772">
            <v>0</v>
          </cell>
          <cell r="I772" t="str">
            <v>　</v>
          </cell>
          <cell r="K772">
            <v>0</v>
          </cell>
        </row>
        <row r="773">
          <cell r="G773">
            <v>0</v>
          </cell>
          <cell r="I773" t="str">
            <v>　</v>
          </cell>
          <cell r="K773" t="str">
            <v>　</v>
          </cell>
        </row>
        <row r="774">
          <cell r="D774">
            <v>0</v>
          </cell>
          <cell r="E774">
            <v>0</v>
          </cell>
          <cell r="G774">
            <v>0</v>
          </cell>
          <cell r="H774">
            <v>0</v>
          </cell>
          <cell r="I774" t="str">
            <v>　</v>
          </cell>
          <cell r="K774">
            <v>0</v>
          </cell>
        </row>
        <row r="775">
          <cell r="G775">
            <v>0</v>
          </cell>
          <cell r="I775" t="str">
            <v>　</v>
          </cell>
          <cell r="K775" t="str">
            <v>　</v>
          </cell>
        </row>
        <row r="776">
          <cell r="D776">
            <v>0</v>
          </cell>
          <cell r="E776">
            <v>0</v>
          </cell>
          <cell r="G776">
            <v>0</v>
          </cell>
          <cell r="H776">
            <v>0</v>
          </cell>
          <cell r="I776" t="str">
            <v>　</v>
          </cell>
          <cell r="K776">
            <v>0</v>
          </cell>
        </row>
        <row r="777">
          <cell r="G777">
            <v>0</v>
          </cell>
          <cell r="I777" t="str">
            <v>　</v>
          </cell>
          <cell r="K777" t="str">
            <v>　</v>
          </cell>
        </row>
        <row r="778">
          <cell r="D778">
            <v>0</v>
          </cell>
          <cell r="E778">
            <v>0</v>
          </cell>
          <cell r="G778">
            <v>0</v>
          </cell>
          <cell r="H778">
            <v>0</v>
          </cell>
          <cell r="I778" t="str">
            <v>　</v>
          </cell>
          <cell r="K778">
            <v>0</v>
          </cell>
        </row>
        <row r="779">
          <cell r="G779">
            <v>0</v>
          </cell>
          <cell r="I779" t="str">
            <v>　</v>
          </cell>
          <cell r="K779" t="str">
            <v>　</v>
          </cell>
        </row>
        <row r="780">
          <cell r="D780">
            <v>0</v>
          </cell>
          <cell r="E780">
            <v>0</v>
          </cell>
          <cell r="G780">
            <v>0</v>
          </cell>
          <cell r="H780">
            <v>0</v>
          </cell>
          <cell r="I780" t="str">
            <v>　</v>
          </cell>
          <cell r="K780">
            <v>0</v>
          </cell>
        </row>
        <row r="781">
          <cell r="G781">
            <v>0</v>
          </cell>
          <cell r="I781" t="str">
            <v>　</v>
          </cell>
          <cell r="K781" t="str">
            <v>　</v>
          </cell>
        </row>
        <row r="782">
          <cell r="D782">
            <v>0</v>
          </cell>
          <cell r="E782">
            <v>0</v>
          </cell>
          <cell r="G782">
            <v>0</v>
          </cell>
          <cell r="H782">
            <v>0</v>
          </cell>
          <cell r="I782" t="str">
            <v>　</v>
          </cell>
          <cell r="K782">
            <v>0</v>
          </cell>
        </row>
        <row r="783">
          <cell r="I783" t="str">
            <v>　</v>
          </cell>
          <cell r="K783" t="str">
            <v>　</v>
          </cell>
        </row>
        <row r="784">
          <cell r="I784" t="str">
            <v>　</v>
          </cell>
          <cell r="K784">
            <v>0</v>
          </cell>
        </row>
        <row r="785">
          <cell r="I785" t="str">
            <v>　</v>
          </cell>
          <cell r="K785" t="str">
            <v>　</v>
          </cell>
        </row>
        <row r="786">
          <cell r="I786" t="str">
            <v>　</v>
          </cell>
          <cell r="K786">
            <v>0</v>
          </cell>
        </row>
        <row r="787">
          <cell r="I787" t="str">
            <v>　</v>
          </cell>
          <cell r="K787" t="str">
            <v>　</v>
          </cell>
        </row>
        <row r="788">
          <cell r="I788" t="str">
            <v>　</v>
          </cell>
          <cell r="K788">
            <v>0</v>
          </cell>
        </row>
        <row r="789">
          <cell r="F789" t="str">
            <v xml:space="preserve"> </v>
          </cell>
          <cell r="I789" t="str">
            <v>　</v>
          </cell>
        </row>
        <row r="790">
          <cell r="C790" t="str">
            <v>計</v>
          </cell>
          <cell r="H790">
            <v>62432</v>
          </cell>
          <cell r="I790" t="str">
            <v>　</v>
          </cell>
        </row>
        <row r="791">
          <cell r="F791">
            <v>0</v>
          </cell>
        </row>
        <row r="792">
          <cell r="C792" t="str">
            <v>1ｍ当り</v>
          </cell>
          <cell r="H792">
            <v>6243</v>
          </cell>
        </row>
        <row r="794">
          <cell r="J794" t="str">
            <v>標準歩掛り (県) Ⅵ-2-⑰-2</v>
          </cell>
        </row>
        <row r="795">
          <cell r="C795" t="str">
            <v>第　　　　号</v>
          </cell>
          <cell r="F795" t="str">
            <v>長尺Ｕ字溝布設工</v>
          </cell>
          <cell r="H795" t="str">
            <v>10m 当たり代価表</v>
          </cell>
          <cell r="J795" t="str">
            <v>KUS-350×400</v>
          </cell>
        </row>
        <row r="796">
          <cell r="J796">
            <v>501</v>
          </cell>
          <cell r="K796">
            <v>0</v>
          </cell>
        </row>
        <row r="797">
          <cell r="C797" t="str">
            <v>種　　　目</v>
          </cell>
          <cell r="D797" t="str">
            <v>形 状 寸 法</v>
          </cell>
          <cell r="E797" t="str">
            <v>単位</v>
          </cell>
          <cell r="F797" t="str">
            <v>数 量</v>
          </cell>
          <cell r="G797" t="str">
            <v>単 価 (円)</v>
          </cell>
          <cell r="H797" t="str">
            <v>金 額 (円)</v>
          </cell>
          <cell r="I797" t="str">
            <v>処分費(円)</v>
          </cell>
          <cell r="J797" t="str">
            <v>備</v>
          </cell>
          <cell r="K797" t="str">
            <v>考</v>
          </cell>
        </row>
        <row r="798">
          <cell r="C798" t="str">
            <v xml:space="preserve"> </v>
          </cell>
          <cell r="D798" t="str">
            <v xml:space="preserve"> </v>
          </cell>
          <cell r="E798" t="str">
            <v xml:space="preserve"> </v>
          </cell>
          <cell r="F798">
            <v>0</v>
          </cell>
          <cell r="G798">
            <v>0</v>
          </cell>
          <cell r="I798" t="str">
            <v>　</v>
          </cell>
          <cell r="K798" t="str">
            <v>　</v>
          </cell>
        </row>
        <row r="799">
          <cell r="C799" t="str">
            <v>長尺U字溝</v>
          </cell>
          <cell r="D799" t="str">
            <v>KUS-350×400</v>
          </cell>
          <cell r="E799" t="str">
            <v>本</v>
          </cell>
          <cell r="F799">
            <v>5</v>
          </cell>
          <cell r="G799">
            <v>7790</v>
          </cell>
          <cell r="H799">
            <v>38950</v>
          </cell>
          <cell r="I799" t="str">
            <v>　</v>
          </cell>
          <cell r="K799">
            <v>0</v>
          </cell>
        </row>
        <row r="800">
          <cell r="G800">
            <v>0</v>
          </cell>
          <cell r="I800" t="str">
            <v>　</v>
          </cell>
          <cell r="K800" t="str">
            <v>　</v>
          </cell>
        </row>
        <row r="801">
          <cell r="C801" t="str">
            <v>排水構造物　U型側溝L2000</v>
          </cell>
          <cell r="D801" t="str">
            <v>1000㎏以下</v>
          </cell>
          <cell r="E801" t="str">
            <v>ｍ</v>
          </cell>
          <cell r="F801">
            <v>10</v>
          </cell>
          <cell r="G801">
            <v>2650</v>
          </cell>
          <cell r="H801">
            <v>26500</v>
          </cell>
          <cell r="I801" t="str">
            <v>　</v>
          </cell>
          <cell r="K801">
            <v>0</v>
          </cell>
        </row>
        <row r="802">
          <cell r="G802">
            <v>0</v>
          </cell>
          <cell r="I802" t="str">
            <v>　</v>
          </cell>
          <cell r="K802" t="str">
            <v>　</v>
          </cell>
        </row>
        <row r="803">
          <cell r="C803" t="str">
            <v>再生ｸﾗｯｼｬｰﾗﾝ</v>
          </cell>
          <cell r="D803" t="str">
            <v>RB－40</v>
          </cell>
          <cell r="E803" t="str">
            <v>m3</v>
          </cell>
          <cell r="F803">
            <v>0.99</v>
          </cell>
          <cell r="G803">
            <v>1800</v>
          </cell>
          <cell r="H803">
            <v>1782</v>
          </cell>
          <cell r="I803" t="str">
            <v>　</v>
          </cell>
          <cell r="J803" t="str">
            <v>0.15*0.55*10*1.20</v>
          </cell>
        </row>
        <row r="804">
          <cell r="G804">
            <v>0</v>
          </cell>
          <cell r="I804" t="str">
            <v>　</v>
          </cell>
          <cell r="K804" t="str">
            <v>　</v>
          </cell>
        </row>
        <row r="805">
          <cell r="D805">
            <v>0</v>
          </cell>
          <cell r="E805">
            <v>0</v>
          </cell>
          <cell r="G805">
            <v>0</v>
          </cell>
          <cell r="H805">
            <v>0</v>
          </cell>
          <cell r="I805" t="str">
            <v>　</v>
          </cell>
          <cell r="K805">
            <v>0</v>
          </cell>
        </row>
        <row r="806">
          <cell r="G806">
            <v>0</v>
          </cell>
          <cell r="I806" t="str">
            <v>　</v>
          </cell>
          <cell r="K806" t="str">
            <v>　</v>
          </cell>
        </row>
        <row r="807">
          <cell r="D807">
            <v>0</v>
          </cell>
          <cell r="E807">
            <v>0</v>
          </cell>
          <cell r="G807">
            <v>0</v>
          </cell>
          <cell r="H807">
            <v>0</v>
          </cell>
          <cell r="I807" t="str">
            <v>　</v>
          </cell>
          <cell r="K807">
            <v>0</v>
          </cell>
        </row>
        <row r="808">
          <cell r="G808">
            <v>0</v>
          </cell>
          <cell r="I808" t="str">
            <v>　</v>
          </cell>
          <cell r="K808" t="str">
            <v>　</v>
          </cell>
        </row>
        <row r="809">
          <cell r="D809">
            <v>0</v>
          </cell>
          <cell r="E809">
            <v>0</v>
          </cell>
          <cell r="G809">
            <v>0</v>
          </cell>
          <cell r="H809">
            <v>0</v>
          </cell>
          <cell r="I809" t="str">
            <v>　</v>
          </cell>
          <cell r="K809">
            <v>0</v>
          </cell>
        </row>
        <row r="810">
          <cell r="G810">
            <v>0</v>
          </cell>
          <cell r="I810" t="str">
            <v>　</v>
          </cell>
          <cell r="K810" t="str">
            <v>　</v>
          </cell>
        </row>
        <row r="811">
          <cell r="D811">
            <v>0</v>
          </cell>
          <cell r="E811">
            <v>0</v>
          </cell>
          <cell r="G811">
            <v>0</v>
          </cell>
          <cell r="H811">
            <v>0</v>
          </cell>
          <cell r="I811" t="str">
            <v>　</v>
          </cell>
          <cell r="K811">
            <v>0</v>
          </cell>
        </row>
        <row r="812">
          <cell r="G812">
            <v>0</v>
          </cell>
          <cell r="I812" t="str">
            <v>　</v>
          </cell>
          <cell r="K812" t="str">
            <v>　</v>
          </cell>
        </row>
        <row r="813">
          <cell r="D813">
            <v>0</v>
          </cell>
          <cell r="E813">
            <v>0</v>
          </cell>
          <cell r="G813">
            <v>0</v>
          </cell>
          <cell r="H813">
            <v>0</v>
          </cell>
          <cell r="I813" t="str">
            <v>　</v>
          </cell>
          <cell r="K813">
            <v>0</v>
          </cell>
        </row>
        <row r="814">
          <cell r="G814">
            <v>0</v>
          </cell>
          <cell r="I814" t="str">
            <v>　</v>
          </cell>
          <cell r="K814" t="str">
            <v>　</v>
          </cell>
        </row>
        <row r="815">
          <cell r="D815">
            <v>0</v>
          </cell>
          <cell r="E815">
            <v>0</v>
          </cell>
          <cell r="G815">
            <v>0</v>
          </cell>
          <cell r="H815">
            <v>0</v>
          </cell>
          <cell r="I815" t="str">
            <v>　</v>
          </cell>
          <cell r="K815">
            <v>0</v>
          </cell>
        </row>
        <row r="816">
          <cell r="I816" t="str">
            <v>　</v>
          </cell>
          <cell r="K816" t="str">
            <v>　</v>
          </cell>
        </row>
        <row r="817">
          <cell r="I817" t="str">
            <v>　</v>
          </cell>
          <cell r="K817">
            <v>0</v>
          </cell>
        </row>
        <row r="818">
          <cell r="I818" t="str">
            <v>　</v>
          </cell>
          <cell r="K818" t="str">
            <v>　</v>
          </cell>
        </row>
        <row r="819">
          <cell r="I819" t="str">
            <v>　</v>
          </cell>
          <cell r="K819">
            <v>0</v>
          </cell>
        </row>
        <row r="820">
          <cell r="I820" t="str">
            <v>　</v>
          </cell>
          <cell r="K820" t="str">
            <v>　</v>
          </cell>
        </row>
        <row r="821">
          <cell r="I821" t="str">
            <v>　</v>
          </cell>
          <cell r="K821">
            <v>0</v>
          </cell>
        </row>
        <row r="822">
          <cell r="F822" t="str">
            <v xml:space="preserve"> </v>
          </cell>
          <cell r="I822" t="str">
            <v>　</v>
          </cell>
        </row>
        <row r="823">
          <cell r="C823" t="str">
            <v>計</v>
          </cell>
          <cell r="H823">
            <v>67232</v>
          </cell>
          <cell r="I823" t="str">
            <v>　</v>
          </cell>
        </row>
        <row r="824">
          <cell r="F824">
            <v>0</v>
          </cell>
        </row>
        <row r="825">
          <cell r="C825" t="str">
            <v>1ｍ当り</v>
          </cell>
          <cell r="H825">
            <v>6723</v>
          </cell>
        </row>
        <row r="827">
          <cell r="J827" t="str">
            <v>標準歩掛り (県) Ⅵ-2-⑰-2</v>
          </cell>
        </row>
        <row r="828">
          <cell r="C828" t="str">
            <v>第　　　　号</v>
          </cell>
          <cell r="F828" t="str">
            <v>長尺Ｕ字溝布設工</v>
          </cell>
          <cell r="H828" t="str">
            <v>10m 当たり代価表</v>
          </cell>
          <cell r="J828" t="str">
            <v>KUS-400×400</v>
          </cell>
        </row>
        <row r="829">
          <cell r="J829">
            <v>522</v>
          </cell>
          <cell r="K829">
            <v>0</v>
          </cell>
        </row>
        <row r="830">
          <cell r="C830" t="str">
            <v>種　　　目</v>
          </cell>
          <cell r="D830" t="str">
            <v>形 状 寸 法</v>
          </cell>
          <cell r="E830" t="str">
            <v>単位</v>
          </cell>
          <cell r="F830" t="str">
            <v>数 量</v>
          </cell>
          <cell r="G830" t="str">
            <v>単 価 (円)</v>
          </cell>
          <cell r="H830" t="str">
            <v>金 額 (円)</v>
          </cell>
          <cell r="I830" t="str">
            <v>処分費(円)</v>
          </cell>
          <cell r="J830" t="str">
            <v>備</v>
          </cell>
          <cell r="K830" t="str">
            <v>考</v>
          </cell>
        </row>
        <row r="831">
          <cell r="C831" t="str">
            <v xml:space="preserve"> </v>
          </cell>
          <cell r="D831" t="str">
            <v xml:space="preserve"> </v>
          </cell>
          <cell r="E831" t="str">
            <v xml:space="preserve"> </v>
          </cell>
          <cell r="F831">
            <v>0</v>
          </cell>
          <cell r="G831">
            <v>0</v>
          </cell>
          <cell r="I831" t="str">
            <v>　</v>
          </cell>
          <cell r="K831" t="str">
            <v>　</v>
          </cell>
        </row>
        <row r="832">
          <cell r="C832" t="str">
            <v>長尺U字溝</v>
          </cell>
          <cell r="D832" t="str">
            <v>KUS-400×400</v>
          </cell>
          <cell r="E832" t="str">
            <v>本</v>
          </cell>
          <cell r="F832">
            <v>5</v>
          </cell>
          <cell r="G832">
            <v>8340</v>
          </cell>
          <cell r="H832">
            <v>41700</v>
          </cell>
          <cell r="I832" t="str">
            <v>　</v>
          </cell>
          <cell r="K832">
            <v>0</v>
          </cell>
        </row>
        <row r="833">
          <cell r="G833">
            <v>0</v>
          </cell>
          <cell r="I833" t="str">
            <v>　</v>
          </cell>
          <cell r="K833" t="str">
            <v>　</v>
          </cell>
        </row>
        <row r="834">
          <cell r="C834" t="str">
            <v>排水構造物　U型側溝L2000</v>
          </cell>
          <cell r="D834" t="str">
            <v>1000㎏以下</v>
          </cell>
          <cell r="E834" t="str">
            <v>ｍ</v>
          </cell>
          <cell r="F834">
            <v>10</v>
          </cell>
          <cell r="G834">
            <v>2650</v>
          </cell>
          <cell r="H834">
            <v>26500</v>
          </cell>
          <cell r="I834" t="str">
            <v>　</v>
          </cell>
          <cell r="K834">
            <v>0</v>
          </cell>
        </row>
        <row r="835">
          <cell r="G835">
            <v>0</v>
          </cell>
          <cell r="I835" t="str">
            <v>　</v>
          </cell>
          <cell r="K835" t="str">
            <v>　</v>
          </cell>
        </row>
        <row r="836">
          <cell r="C836" t="str">
            <v>再生ｸﾗｯｼｬｰﾗﾝ</v>
          </cell>
          <cell r="D836" t="str">
            <v>RB－40</v>
          </cell>
          <cell r="E836" t="str">
            <v>m3</v>
          </cell>
          <cell r="F836">
            <v>1.08</v>
          </cell>
          <cell r="G836">
            <v>1800</v>
          </cell>
          <cell r="H836">
            <v>1944</v>
          </cell>
          <cell r="I836" t="str">
            <v>　</v>
          </cell>
          <cell r="J836" t="str">
            <v>0.15*0.6*10*1.20</v>
          </cell>
        </row>
        <row r="837">
          <cell r="G837">
            <v>0</v>
          </cell>
          <cell r="I837" t="str">
            <v>　</v>
          </cell>
          <cell r="K837" t="str">
            <v>　</v>
          </cell>
        </row>
        <row r="838">
          <cell r="D838">
            <v>0</v>
          </cell>
          <cell r="E838">
            <v>0</v>
          </cell>
          <cell r="G838">
            <v>0</v>
          </cell>
          <cell r="H838">
            <v>0</v>
          </cell>
          <cell r="I838" t="str">
            <v>　</v>
          </cell>
          <cell r="K838">
            <v>0</v>
          </cell>
        </row>
        <row r="839">
          <cell r="G839">
            <v>0</v>
          </cell>
          <cell r="I839" t="str">
            <v>　</v>
          </cell>
          <cell r="K839" t="str">
            <v>　</v>
          </cell>
        </row>
        <row r="840">
          <cell r="D840">
            <v>0</v>
          </cell>
          <cell r="E840">
            <v>0</v>
          </cell>
          <cell r="G840">
            <v>0</v>
          </cell>
          <cell r="H840">
            <v>0</v>
          </cell>
          <cell r="I840" t="str">
            <v>　</v>
          </cell>
          <cell r="K840">
            <v>0</v>
          </cell>
        </row>
        <row r="841">
          <cell r="G841">
            <v>0</v>
          </cell>
          <cell r="I841" t="str">
            <v>　</v>
          </cell>
          <cell r="K841" t="str">
            <v>　</v>
          </cell>
        </row>
        <row r="842">
          <cell r="D842">
            <v>0</v>
          </cell>
          <cell r="E842">
            <v>0</v>
          </cell>
          <cell r="G842">
            <v>0</v>
          </cell>
          <cell r="H842">
            <v>0</v>
          </cell>
          <cell r="I842" t="str">
            <v>　</v>
          </cell>
          <cell r="K842">
            <v>0</v>
          </cell>
        </row>
        <row r="843">
          <cell r="G843">
            <v>0</v>
          </cell>
          <cell r="I843" t="str">
            <v>　</v>
          </cell>
          <cell r="K843" t="str">
            <v>　</v>
          </cell>
        </row>
        <row r="844">
          <cell r="D844">
            <v>0</v>
          </cell>
          <cell r="E844">
            <v>0</v>
          </cell>
          <cell r="G844">
            <v>0</v>
          </cell>
          <cell r="H844">
            <v>0</v>
          </cell>
          <cell r="I844" t="str">
            <v>　</v>
          </cell>
          <cell r="K844">
            <v>0</v>
          </cell>
        </row>
        <row r="845">
          <cell r="G845">
            <v>0</v>
          </cell>
          <cell r="I845" t="str">
            <v>　</v>
          </cell>
          <cell r="K845" t="str">
            <v>　</v>
          </cell>
        </row>
        <row r="846">
          <cell r="D846">
            <v>0</v>
          </cell>
          <cell r="E846">
            <v>0</v>
          </cell>
          <cell r="G846">
            <v>0</v>
          </cell>
          <cell r="H846">
            <v>0</v>
          </cell>
          <cell r="I846" t="str">
            <v>　</v>
          </cell>
          <cell r="K846">
            <v>0</v>
          </cell>
        </row>
        <row r="847">
          <cell r="G847">
            <v>0</v>
          </cell>
          <cell r="I847" t="str">
            <v>　</v>
          </cell>
          <cell r="K847" t="str">
            <v>　</v>
          </cell>
        </row>
        <row r="848">
          <cell r="D848">
            <v>0</v>
          </cell>
          <cell r="E848">
            <v>0</v>
          </cell>
          <cell r="G848">
            <v>0</v>
          </cell>
          <cell r="H848">
            <v>0</v>
          </cell>
          <cell r="I848" t="str">
            <v>　</v>
          </cell>
          <cell r="K848">
            <v>0</v>
          </cell>
        </row>
        <row r="849">
          <cell r="I849" t="str">
            <v>　</v>
          </cell>
          <cell r="K849" t="str">
            <v>　</v>
          </cell>
        </row>
        <row r="850">
          <cell r="I850" t="str">
            <v>　</v>
          </cell>
          <cell r="K850">
            <v>0</v>
          </cell>
        </row>
        <row r="851">
          <cell r="I851" t="str">
            <v>　</v>
          </cell>
          <cell r="K851" t="str">
            <v>　</v>
          </cell>
        </row>
        <row r="852">
          <cell r="I852" t="str">
            <v>　</v>
          </cell>
          <cell r="K852">
            <v>0</v>
          </cell>
        </row>
        <row r="853">
          <cell r="I853" t="str">
            <v>　</v>
          </cell>
          <cell r="K853" t="str">
            <v>　</v>
          </cell>
        </row>
        <row r="854">
          <cell r="I854" t="str">
            <v>　</v>
          </cell>
          <cell r="K854">
            <v>0</v>
          </cell>
        </row>
        <row r="855">
          <cell r="I855" t="str">
            <v>　</v>
          </cell>
        </row>
        <row r="856">
          <cell r="C856" t="str">
            <v>計</v>
          </cell>
          <cell r="H856">
            <v>70144</v>
          </cell>
          <cell r="I856" t="str">
            <v>　</v>
          </cell>
        </row>
        <row r="857">
          <cell r="F857">
            <v>0</v>
          </cell>
        </row>
        <row r="858">
          <cell r="C858" t="str">
            <v>1ｍ当り</v>
          </cell>
          <cell r="H858">
            <v>7014</v>
          </cell>
        </row>
        <row r="860">
          <cell r="J860" t="str">
            <v>標準歩掛り (県) Ⅵ-2-⑰-2</v>
          </cell>
        </row>
        <row r="861">
          <cell r="C861" t="str">
            <v>第　　　　号</v>
          </cell>
          <cell r="F861" t="str">
            <v>長尺Ｕ字溝布設工</v>
          </cell>
          <cell r="H861" t="str">
            <v>10m 当たり代価表</v>
          </cell>
          <cell r="J861" t="str">
            <v>KUS-400×500</v>
          </cell>
        </row>
        <row r="862">
          <cell r="J862">
            <v>632</v>
          </cell>
          <cell r="K862">
            <v>0</v>
          </cell>
        </row>
        <row r="863">
          <cell r="C863" t="str">
            <v>種　　　目</v>
          </cell>
          <cell r="D863" t="str">
            <v>形 状 寸 法</v>
          </cell>
          <cell r="E863" t="str">
            <v>単位</v>
          </cell>
          <cell r="F863" t="str">
            <v>数 量</v>
          </cell>
          <cell r="G863" t="str">
            <v>単 価 (円)</v>
          </cell>
          <cell r="H863" t="str">
            <v>金 額 (円)</v>
          </cell>
          <cell r="I863" t="str">
            <v>処分費(円)</v>
          </cell>
          <cell r="J863" t="str">
            <v>備</v>
          </cell>
          <cell r="K863" t="str">
            <v>考</v>
          </cell>
        </row>
        <row r="864">
          <cell r="C864" t="str">
            <v xml:space="preserve"> </v>
          </cell>
          <cell r="D864" t="str">
            <v xml:space="preserve"> </v>
          </cell>
          <cell r="E864" t="str">
            <v xml:space="preserve"> </v>
          </cell>
          <cell r="F864">
            <v>0</v>
          </cell>
          <cell r="G864">
            <v>0</v>
          </cell>
          <cell r="I864" t="str">
            <v>　</v>
          </cell>
          <cell r="K864" t="str">
            <v>　</v>
          </cell>
        </row>
        <row r="865">
          <cell r="C865" t="str">
            <v>長尺U字溝</v>
          </cell>
          <cell r="D865" t="str">
            <v>KUS-400×500</v>
          </cell>
          <cell r="E865" t="str">
            <v>本</v>
          </cell>
          <cell r="F865">
            <v>5</v>
          </cell>
          <cell r="G865">
            <v>9720</v>
          </cell>
          <cell r="H865">
            <v>48600</v>
          </cell>
          <cell r="I865" t="str">
            <v>　</v>
          </cell>
          <cell r="K865">
            <v>0</v>
          </cell>
        </row>
        <row r="866">
          <cell r="G866">
            <v>0</v>
          </cell>
          <cell r="I866" t="str">
            <v>　</v>
          </cell>
          <cell r="K866" t="str">
            <v>　</v>
          </cell>
        </row>
        <row r="867">
          <cell r="C867" t="str">
            <v>排水構造物　U型側溝L2000</v>
          </cell>
          <cell r="D867" t="str">
            <v>1000㎏以下</v>
          </cell>
          <cell r="E867" t="str">
            <v>ｍ</v>
          </cell>
          <cell r="F867">
            <v>10</v>
          </cell>
          <cell r="G867">
            <v>2650</v>
          </cell>
          <cell r="H867">
            <v>26500</v>
          </cell>
          <cell r="I867" t="str">
            <v>　</v>
          </cell>
          <cell r="K867">
            <v>0</v>
          </cell>
        </row>
        <row r="868">
          <cell r="G868">
            <v>0</v>
          </cell>
          <cell r="I868" t="str">
            <v>　</v>
          </cell>
          <cell r="K868" t="str">
            <v>　</v>
          </cell>
        </row>
        <row r="869">
          <cell r="C869" t="str">
            <v>再生ｸﾗｯｼｬｰﾗﾝ</v>
          </cell>
          <cell r="D869" t="str">
            <v>RB－40</v>
          </cell>
          <cell r="E869" t="str">
            <v>m3</v>
          </cell>
          <cell r="F869">
            <v>1.08</v>
          </cell>
          <cell r="G869">
            <v>1800</v>
          </cell>
          <cell r="H869">
            <v>1944</v>
          </cell>
          <cell r="I869" t="str">
            <v>　</v>
          </cell>
          <cell r="J869" t="str">
            <v>0.15*0.6*10*1.20</v>
          </cell>
        </row>
        <row r="870">
          <cell r="G870">
            <v>0</v>
          </cell>
          <cell r="I870" t="str">
            <v>　</v>
          </cell>
          <cell r="K870" t="str">
            <v>　</v>
          </cell>
        </row>
        <row r="871">
          <cell r="D871">
            <v>0</v>
          </cell>
          <cell r="E871">
            <v>0</v>
          </cell>
          <cell r="G871">
            <v>0</v>
          </cell>
          <cell r="H871">
            <v>0</v>
          </cell>
          <cell r="I871" t="str">
            <v>　</v>
          </cell>
          <cell r="K871">
            <v>0</v>
          </cell>
        </row>
        <row r="872">
          <cell r="G872">
            <v>0</v>
          </cell>
          <cell r="I872" t="str">
            <v>　</v>
          </cell>
          <cell r="K872" t="str">
            <v>　</v>
          </cell>
        </row>
        <row r="873">
          <cell r="D873">
            <v>0</v>
          </cell>
          <cell r="E873">
            <v>0</v>
          </cell>
          <cell r="G873">
            <v>0</v>
          </cell>
          <cell r="H873">
            <v>0</v>
          </cell>
          <cell r="I873" t="str">
            <v>　</v>
          </cell>
          <cell r="K873">
            <v>0</v>
          </cell>
        </row>
        <row r="874">
          <cell r="G874">
            <v>0</v>
          </cell>
          <cell r="I874" t="str">
            <v>　</v>
          </cell>
          <cell r="K874" t="str">
            <v>　</v>
          </cell>
        </row>
        <row r="875">
          <cell r="D875">
            <v>0</v>
          </cell>
          <cell r="E875">
            <v>0</v>
          </cell>
          <cell r="G875">
            <v>0</v>
          </cell>
          <cell r="H875">
            <v>0</v>
          </cell>
          <cell r="I875" t="str">
            <v>　</v>
          </cell>
          <cell r="K875">
            <v>0</v>
          </cell>
        </row>
        <row r="876">
          <cell r="G876">
            <v>0</v>
          </cell>
          <cell r="I876" t="str">
            <v>　</v>
          </cell>
          <cell r="K876" t="str">
            <v>　</v>
          </cell>
        </row>
        <row r="877">
          <cell r="D877">
            <v>0</v>
          </cell>
          <cell r="E877">
            <v>0</v>
          </cell>
          <cell r="G877">
            <v>0</v>
          </cell>
          <cell r="H877">
            <v>0</v>
          </cell>
          <cell r="I877" t="str">
            <v>　</v>
          </cell>
          <cell r="K877">
            <v>0</v>
          </cell>
        </row>
        <row r="878">
          <cell r="G878">
            <v>0</v>
          </cell>
          <cell r="I878" t="str">
            <v>　</v>
          </cell>
          <cell r="K878" t="str">
            <v>　</v>
          </cell>
        </row>
        <row r="879">
          <cell r="D879">
            <v>0</v>
          </cell>
          <cell r="E879">
            <v>0</v>
          </cell>
          <cell r="G879">
            <v>0</v>
          </cell>
          <cell r="H879">
            <v>0</v>
          </cell>
          <cell r="I879" t="str">
            <v>　</v>
          </cell>
          <cell r="K879">
            <v>0</v>
          </cell>
        </row>
        <row r="880">
          <cell r="G880">
            <v>0</v>
          </cell>
          <cell r="I880" t="str">
            <v>　</v>
          </cell>
          <cell r="K880" t="str">
            <v>　</v>
          </cell>
        </row>
        <row r="881">
          <cell r="D881">
            <v>0</v>
          </cell>
          <cell r="E881">
            <v>0</v>
          </cell>
          <cell r="G881">
            <v>0</v>
          </cell>
          <cell r="H881">
            <v>0</v>
          </cell>
          <cell r="I881" t="str">
            <v>　</v>
          </cell>
          <cell r="K881">
            <v>0</v>
          </cell>
        </row>
        <row r="882">
          <cell r="I882" t="str">
            <v>　</v>
          </cell>
          <cell r="K882" t="str">
            <v>　</v>
          </cell>
        </row>
        <row r="883">
          <cell r="I883" t="str">
            <v>　</v>
          </cell>
          <cell r="K883">
            <v>0</v>
          </cell>
        </row>
        <row r="884">
          <cell r="I884" t="str">
            <v>　</v>
          </cell>
          <cell r="K884" t="str">
            <v>　</v>
          </cell>
        </row>
        <row r="885">
          <cell r="I885" t="str">
            <v>　</v>
          </cell>
          <cell r="K885">
            <v>0</v>
          </cell>
        </row>
        <row r="886">
          <cell r="I886" t="str">
            <v>　</v>
          </cell>
          <cell r="K886" t="str">
            <v>　</v>
          </cell>
        </row>
        <row r="887">
          <cell r="I887" t="str">
            <v>　</v>
          </cell>
          <cell r="K887">
            <v>0</v>
          </cell>
        </row>
        <row r="888">
          <cell r="F888" t="str">
            <v xml:space="preserve"> </v>
          </cell>
          <cell r="I888" t="str">
            <v>　</v>
          </cell>
        </row>
        <row r="889">
          <cell r="C889" t="str">
            <v>計</v>
          </cell>
          <cell r="H889">
            <v>77044</v>
          </cell>
          <cell r="I889" t="str">
            <v>　</v>
          </cell>
        </row>
        <row r="890">
          <cell r="F890">
            <v>0</v>
          </cell>
        </row>
        <row r="891">
          <cell r="C891" t="str">
            <v>1ｍ当り</v>
          </cell>
          <cell r="H891">
            <v>7704</v>
          </cell>
        </row>
        <row r="893">
          <cell r="J893" t="str">
            <v>標準歩掛り (県) Ⅵ-2-⑰-2</v>
          </cell>
        </row>
        <row r="894">
          <cell r="C894" t="str">
            <v>第　　　　号</v>
          </cell>
          <cell r="F894" t="str">
            <v>長尺Ｕ字溝布設工</v>
          </cell>
          <cell r="H894" t="str">
            <v>10m 当たり代価表</v>
          </cell>
          <cell r="J894" t="str">
            <v>KUR-300×300</v>
          </cell>
        </row>
        <row r="895">
          <cell r="J895">
            <v>561</v>
          </cell>
          <cell r="K895">
            <v>0</v>
          </cell>
        </row>
        <row r="896">
          <cell r="C896" t="str">
            <v>種　　　目</v>
          </cell>
          <cell r="D896" t="str">
            <v>形 状 寸 法</v>
          </cell>
          <cell r="E896" t="str">
            <v>単位</v>
          </cell>
          <cell r="F896" t="str">
            <v>数 量</v>
          </cell>
          <cell r="G896" t="str">
            <v>単 価 (円)</v>
          </cell>
          <cell r="H896" t="str">
            <v>金 額 (円)</v>
          </cell>
          <cell r="I896" t="str">
            <v>処分費(円)</v>
          </cell>
          <cell r="J896" t="str">
            <v>備</v>
          </cell>
          <cell r="K896" t="str">
            <v>考</v>
          </cell>
        </row>
        <row r="897">
          <cell r="C897" t="str">
            <v xml:space="preserve"> </v>
          </cell>
          <cell r="D897" t="str">
            <v xml:space="preserve"> </v>
          </cell>
          <cell r="E897" t="str">
            <v xml:space="preserve"> </v>
          </cell>
          <cell r="F897">
            <v>0</v>
          </cell>
          <cell r="G897">
            <v>0</v>
          </cell>
          <cell r="I897" t="str">
            <v>　</v>
          </cell>
          <cell r="K897" t="str">
            <v>　</v>
          </cell>
        </row>
        <row r="898">
          <cell r="C898" t="str">
            <v>長尺U字溝</v>
          </cell>
          <cell r="D898" t="str">
            <v>KUR-300×300</v>
          </cell>
          <cell r="E898" t="str">
            <v>本</v>
          </cell>
          <cell r="F898">
            <v>5</v>
          </cell>
          <cell r="G898">
            <v>8280</v>
          </cell>
          <cell r="H898">
            <v>41400</v>
          </cell>
          <cell r="I898" t="str">
            <v>　</v>
          </cell>
          <cell r="K898">
            <v>0</v>
          </cell>
        </row>
        <row r="899">
          <cell r="G899">
            <v>0</v>
          </cell>
          <cell r="I899" t="str">
            <v>　</v>
          </cell>
          <cell r="K899" t="str">
            <v>　</v>
          </cell>
        </row>
        <row r="900">
          <cell r="C900" t="str">
            <v>排水構造物　U型側溝L2000</v>
          </cell>
          <cell r="D900" t="str">
            <v>1000㎏以下</v>
          </cell>
          <cell r="E900" t="str">
            <v>ｍ</v>
          </cell>
          <cell r="F900">
            <v>10</v>
          </cell>
          <cell r="G900">
            <v>2650</v>
          </cell>
          <cell r="H900">
            <v>26500</v>
          </cell>
          <cell r="I900" t="str">
            <v>　</v>
          </cell>
          <cell r="K900">
            <v>0</v>
          </cell>
        </row>
        <row r="901">
          <cell r="G901">
            <v>0</v>
          </cell>
          <cell r="I901" t="str">
            <v>　</v>
          </cell>
          <cell r="K901" t="str">
            <v>　</v>
          </cell>
        </row>
        <row r="902">
          <cell r="C902" t="str">
            <v>再生ｸﾗｯｼｬｰﾗﾝ</v>
          </cell>
          <cell r="D902" t="str">
            <v>RB－40</v>
          </cell>
          <cell r="E902" t="str">
            <v>m3</v>
          </cell>
          <cell r="F902">
            <v>0.99</v>
          </cell>
          <cell r="G902">
            <v>1800</v>
          </cell>
          <cell r="H902">
            <v>1782</v>
          </cell>
          <cell r="I902" t="str">
            <v>　</v>
          </cell>
          <cell r="J902" t="str">
            <v>0.15*0.55*10*1.20</v>
          </cell>
        </row>
        <row r="903">
          <cell r="G903">
            <v>0</v>
          </cell>
          <cell r="I903" t="str">
            <v>　</v>
          </cell>
        </row>
        <row r="904">
          <cell r="C904">
            <v>0</v>
          </cell>
          <cell r="D904">
            <v>0</v>
          </cell>
          <cell r="E904">
            <v>0</v>
          </cell>
          <cell r="G904">
            <v>0</v>
          </cell>
          <cell r="H904">
            <v>0</v>
          </cell>
          <cell r="I904" t="str">
            <v>　</v>
          </cell>
          <cell r="K904">
            <v>0</v>
          </cell>
        </row>
        <row r="905">
          <cell r="G905">
            <v>0</v>
          </cell>
          <cell r="I905" t="str">
            <v>　</v>
          </cell>
          <cell r="K905" t="str">
            <v>　</v>
          </cell>
        </row>
        <row r="906">
          <cell r="C906">
            <v>0</v>
          </cell>
          <cell r="D906">
            <v>0</v>
          </cell>
          <cell r="E906">
            <v>0</v>
          </cell>
          <cell r="G906">
            <v>0</v>
          </cell>
          <cell r="H906">
            <v>0</v>
          </cell>
          <cell r="I906" t="str">
            <v>　</v>
          </cell>
        </row>
        <row r="907">
          <cell r="G907">
            <v>0</v>
          </cell>
          <cell r="I907" t="str">
            <v>　</v>
          </cell>
          <cell r="K907" t="str">
            <v>　</v>
          </cell>
        </row>
        <row r="908">
          <cell r="C908">
            <v>0</v>
          </cell>
          <cell r="D908">
            <v>0</v>
          </cell>
          <cell r="E908">
            <v>0</v>
          </cell>
          <cell r="G908">
            <v>0</v>
          </cell>
          <cell r="H908">
            <v>0</v>
          </cell>
          <cell r="I908" t="str">
            <v>　</v>
          </cell>
          <cell r="K908">
            <v>0</v>
          </cell>
        </row>
        <row r="909">
          <cell r="G909">
            <v>0</v>
          </cell>
          <cell r="I909" t="str">
            <v>　</v>
          </cell>
          <cell r="K909" t="str">
            <v>　</v>
          </cell>
        </row>
        <row r="910">
          <cell r="C910">
            <v>0</v>
          </cell>
          <cell r="D910">
            <v>0</v>
          </cell>
          <cell r="E910">
            <v>0</v>
          </cell>
          <cell r="G910">
            <v>0</v>
          </cell>
          <cell r="H910">
            <v>0</v>
          </cell>
          <cell r="I910" t="str">
            <v>　</v>
          </cell>
          <cell r="K910">
            <v>0</v>
          </cell>
        </row>
        <row r="911">
          <cell r="G911">
            <v>0</v>
          </cell>
          <cell r="I911" t="str">
            <v>　</v>
          </cell>
          <cell r="K911" t="str">
            <v>　</v>
          </cell>
        </row>
        <row r="912">
          <cell r="C912">
            <v>0</v>
          </cell>
          <cell r="D912">
            <v>0</v>
          </cell>
          <cell r="E912">
            <v>0</v>
          </cell>
          <cell r="G912">
            <v>0</v>
          </cell>
          <cell r="H912">
            <v>0</v>
          </cell>
          <cell r="I912" t="str">
            <v>　</v>
          </cell>
          <cell r="K912">
            <v>0</v>
          </cell>
        </row>
        <row r="913">
          <cell r="G913">
            <v>0</v>
          </cell>
          <cell r="I913" t="str">
            <v>　</v>
          </cell>
          <cell r="K913" t="str">
            <v>　</v>
          </cell>
        </row>
        <row r="914">
          <cell r="C914">
            <v>0</v>
          </cell>
          <cell r="D914">
            <v>0</v>
          </cell>
          <cell r="E914">
            <v>0</v>
          </cell>
          <cell r="G914">
            <v>0</v>
          </cell>
          <cell r="H914">
            <v>0</v>
          </cell>
        </row>
        <row r="915">
          <cell r="I915" t="str">
            <v>　</v>
          </cell>
          <cell r="K915" t="str">
            <v>　</v>
          </cell>
        </row>
        <row r="916">
          <cell r="I916" t="str">
            <v>　</v>
          </cell>
          <cell r="K916">
            <v>0</v>
          </cell>
        </row>
        <row r="917">
          <cell r="I917" t="str">
            <v>　</v>
          </cell>
          <cell r="K917" t="str">
            <v>　</v>
          </cell>
        </row>
        <row r="918">
          <cell r="I918" t="str">
            <v>　</v>
          </cell>
          <cell r="K918">
            <v>0</v>
          </cell>
        </row>
        <row r="919">
          <cell r="I919" t="str">
            <v>　</v>
          </cell>
          <cell r="K919" t="str">
            <v>　</v>
          </cell>
        </row>
        <row r="920">
          <cell r="I920" t="str">
            <v>　</v>
          </cell>
          <cell r="K920">
            <v>0</v>
          </cell>
        </row>
        <row r="921">
          <cell r="F921" t="str">
            <v xml:space="preserve"> </v>
          </cell>
          <cell r="I921" t="str">
            <v>　</v>
          </cell>
        </row>
        <row r="922">
          <cell r="C922" t="str">
            <v>計</v>
          </cell>
          <cell r="H922">
            <v>69682</v>
          </cell>
          <cell r="I922" t="str">
            <v>　</v>
          </cell>
        </row>
        <row r="923">
          <cell r="F923">
            <v>0</v>
          </cell>
        </row>
        <row r="924">
          <cell r="C924" t="str">
            <v>1ｍ当り</v>
          </cell>
          <cell r="H924">
            <v>6968</v>
          </cell>
        </row>
        <row r="926">
          <cell r="J926" t="str">
            <v>標準歩掛り (県) Ⅵ-2-⑰-2</v>
          </cell>
        </row>
        <row r="927">
          <cell r="C927" t="str">
            <v>第　　　　号</v>
          </cell>
          <cell r="F927" t="str">
            <v>長尺Ｕ字溝布設工</v>
          </cell>
          <cell r="H927" t="str">
            <v>10m 当たり代価表</v>
          </cell>
          <cell r="J927" t="str">
            <v>KUR-300×400</v>
          </cell>
        </row>
        <row r="928">
          <cell r="J928">
            <v>720</v>
          </cell>
          <cell r="K928">
            <v>0</v>
          </cell>
        </row>
        <row r="929">
          <cell r="C929" t="str">
            <v>種　　　目</v>
          </cell>
          <cell r="D929" t="str">
            <v>形 状 寸 法</v>
          </cell>
          <cell r="E929" t="str">
            <v>単位</v>
          </cell>
          <cell r="F929" t="str">
            <v>数 量</v>
          </cell>
          <cell r="G929" t="str">
            <v>単 価 (円)</v>
          </cell>
          <cell r="H929" t="str">
            <v>金 額 (円)</v>
          </cell>
          <cell r="I929" t="str">
            <v>処分費(円)</v>
          </cell>
          <cell r="J929" t="str">
            <v>備</v>
          </cell>
          <cell r="K929" t="str">
            <v>考</v>
          </cell>
        </row>
        <row r="930">
          <cell r="C930" t="str">
            <v xml:space="preserve"> </v>
          </cell>
          <cell r="D930" t="str">
            <v xml:space="preserve"> </v>
          </cell>
          <cell r="E930" t="str">
            <v xml:space="preserve"> </v>
          </cell>
          <cell r="F930">
            <v>0</v>
          </cell>
          <cell r="G930">
            <v>0</v>
          </cell>
          <cell r="I930" t="str">
            <v>　</v>
          </cell>
          <cell r="K930" t="str">
            <v>　</v>
          </cell>
        </row>
        <row r="931">
          <cell r="C931" t="str">
            <v>長尺U字溝</v>
          </cell>
          <cell r="D931" t="str">
            <v>KUR-300×400</v>
          </cell>
          <cell r="E931" t="str">
            <v>本</v>
          </cell>
          <cell r="F931">
            <v>5</v>
          </cell>
          <cell r="G931">
            <v>10600</v>
          </cell>
          <cell r="H931">
            <v>53000</v>
          </cell>
          <cell r="I931" t="str">
            <v>　</v>
          </cell>
          <cell r="K931">
            <v>0</v>
          </cell>
        </row>
        <row r="932">
          <cell r="G932">
            <v>0</v>
          </cell>
          <cell r="I932" t="str">
            <v>　</v>
          </cell>
          <cell r="K932" t="str">
            <v>　</v>
          </cell>
        </row>
        <row r="933">
          <cell r="C933" t="str">
            <v>排水構造物　U型側溝L2000</v>
          </cell>
          <cell r="D933" t="str">
            <v>1000㎏以下</v>
          </cell>
          <cell r="E933" t="str">
            <v>ｍ</v>
          </cell>
          <cell r="F933">
            <v>10</v>
          </cell>
          <cell r="G933">
            <v>2650</v>
          </cell>
          <cell r="H933">
            <v>26500</v>
          </cell>
          <cell r="I933" t="str">
            <v>　</v>
          </cell>
          <cell r="K933">
            <v>0</v>
          </cell>
        </row>
        <row r="934">
          <cell r="G934">
            <v>0</v>
          </cell>
          <cell r="I934" t="str">
            <v>　</v>
          </cell>
          <cell r="K934" t="str">
            <v>　</v>
          </cell>
        </row>
        <row r="935">
          <cell r="C935" t="str">
            <v>再生ｸﾗｯｼｬｰﾗﾝ</v>
          </cell>
          <cell r="D935" t="str">
            <v>RB－40</v>
          </cell>
          <cell r="E935" t="str">
            <v>m3</v>
          </cell>
          <cell r="F935">
            <v>0.99</v>
          </cell>
          <cell r="G935">
            <v>1800</v>
          </cell>
          <cell r="H935">
            <v>1782</v>
          </cell>
          <cell r="I935" t="str">
            <v>　</v>
          </cell>
          <cell r="J935" t="str">
            <v>0.15*0.55*10*1.20</v>
          </cell>
        </row>
        <row r="936">
          <cell r="G936">
            <v>0</v>
          </cell>
          <cell r="I936" t="str">
            <v>　</v>
          </cell>
        </row>
        <row r="937">
          <cell r="C937">
            <v>0</v>
          </cell>
          <cell r="D937">
            <v>0</v>
          </cell>
          <cell r="E937">
            <v>0</v>
          </cell>
          <cell r="G937">
            <v>0</v>
          </cell>
          <cell r="H937">
            <v>0</v>
          </cell>
          <cell r="I937" t="str">
            <v>　</v>
          </cell>
          <cell r="K937">
            <v>0</v>
          </cell>
        </row>
        <row r="938">
          <cell r="G938">
            <v>0</v>
          </cell>
          <cell r="I938" t="str">
            <v>　</v>
          </cell>
          <cell r="K938" t="str">
            <v>　</v>
          </cell>
        </row>
        <row r="939">
          <cell r="C939">
            <v>0</v>
          </cell>
          <cell r="D939">
            <v>0</v>
          </cell>
          <cell r="E939">
            <v>0</v>
          </cell>
          <cell r="G939">
            <v>0</v>
          </cell>
          <cell r="H939">
            <v>0</v>
          </cell>
          <cell r="I939" t="str">
            <v>　</v>
          </cell>
        </row>
        <row r="940">
          <cell r="G940">
            <v>0</v>
          </cell>
          <cell r="I940" t="str">
            <v>　</v>
          </cell>
          <cell r="K940" t="str">
            <v>　</v>
          </cell>
        </row>
        <row r="941">
          <cell r="C941">
            <v>0</v>
          </cell>
          <cell r="D941">
            <v>0</v>
          </cell>
          <cell r="E941">
            <v>0</v>
          </cell>
          <cell r="G941">
            <v>0</v>
          </cell>
          <cell r="H941">
            <v>0</v>
          </cell>
          <cell r="I941" t="str">
            <v>　</v>
          </cell>
          <cell r="K941">
            <v>0</v>
          </cell>
        </row>
        <row r="942">
          <cell r="G942">
            <v>0</v>
          </cell>
          <cell r="I942" t="str">
            <v>　</v>
          </cell>
          <cell r="K942" t="str">
            <v>　</v>
          </cell>
        </row>
        <row r="943">
          <cell r="C943">
            <v>0</v>
          </cell>
          <cell r="D943">
            <v>0</v>
          </cell>
          <cell r="E943">
            <v>0</v>
          </cell>
          <cell r="G943">
            <v>0</v>
          </cell>
          <cell r="H943">
            <v>0</v>
          </cell>
          <cell r="I943" t="str">
            <v>　</v>
          </cell>
          <cell r="K943">
            <v>0</v>
          </cell>
        </row>
        <row r="944">
          <cell r="G944">
            <v>0</v>
          </cell>
          <cell r="I944" t="str">
            <v>　</v>
          </cell>
          <cell r="K944" t="str">
            <v>　</v>
          </cell>
        </row>
        <row r="945">
          <cell r="C945">
            <v>0</v>
          </cell>
          <cell r="D945">
            <v>0</v>
          </cell>
          <cell r="E945">
            <v>0</v>
          </cell>
          <cell r="G945">
            <v>0</v>
          </cell>
          <cell r="H945">
            <v>0</v>
          </cell>
          <cell r="I945" t="str">
            <v>　</v>
          </cell>
          <cell r="K945">
            <v>0</v>
          </cell>
        </row>
        <row r="946">
          <cell r="G946">
            <v>0</v>
          </cell>
          <cell r="I946" t="str">
            <v>　</v>
          </cell>
          <cell r="K946" t="str">
            <v>　</v>
          </cell>
        </row>
        <row r="947">
          <cell r="C947">
            <v>0</v>
          </cell>
          <cell r="D947">
            <v>0</v>
          </cell>
          <cell r="E947">
            <v>0</v>
          </cell>
          <cell r="G947">
            <v>0</v>
          </cell>
          <cell r="H947">
            <v>0</v>
          </cell>
        </row>
        <row r="948">
          <cell r="I948" t="str">
            <v>　</v>
          </cell>
          <cell r="K948" t="str">
            <v>　</v>
          </cell>
        </row>
        <row r="949">
          <cell r="I949" t="str">
            <v>　</v>
          </cell>
          <cell r="K949">
            <v>0</v>
          </cell>
        </row>
        <row r="950">
          <cell r="I950" t="str">
            <v>　</v>
          </cell>
          <cell r="K950" t="str">
            <v>　</v>
          </cell>
        </row>
        <row r="951">
          <cell r="I951" t="str">
            <v>　</v>
          </cell>
          <cell r="K951">
            <v>0</v>
          </cell>
        </row>
        <row r="952">
          <cell r="I952" t="str">
            <v>　</v>
          </cell>
          <cell r="K952" t="str">
            <v>　</v>
          </cell>
        </row>
        <row r="953">
          <cell r="I953" t="str">
            <v>　</v>
          </cell>
          <cell r="K953">
            <v>0</v>
          </cell>
        </row>
        <row r="954">
          <cell r="F954" t="str">
            <v xml:space="preserve"> </v>
          </cell>
          <cell r="I954" t="str">
            <v>　</v>
          </cell>
        </row>
        <row r="955">
          <cell r="C955" t="str">
            <v>計</v>
          </cell>
          <cell r="H955">
            <v>81282</v>
          </cell>
          <cell r="I955" t="str">
            <v>　</v>
          </cell>
        </row>
        <row r="956">
          <cell r="F956">
            <v>0</v>
          </cell>
        </row>
        <row r="957">
          <cell r="C957" t="str">
            <v>1ｍ当り</v>
          </cell>
          <cell r="H957">
            <v>8128</v>
          </cell>
        </row>
        <row r="959">
          <cell r="J959" t="str">
            <v>標準歩掛り (県) Ⅵ-2-⑰-2</v>
          </cell>
        </row>
        <row r="960">
          <cell r="C960" t="str">
            <v>第　　　　号</v>
          </cell>
          <cell r="F960" t="str">
            <v>長尺Ｕ字溝布設工</v>
          </cell>
          <cell r="H960" t="str">
            <v>10m 当たり代価表</v>
          </cell>
          <cell r="J960" t="str">
            <v>KUR-350×350</v>
          </cell>
        </row>
        <row r="961">
          <cell r="J961">
            <v>660</v>
          </cell>
          <cell r="K961">
            <v>0</v>
          </cell>
        </row>
        <row r="962">
          <cell r="C962" t="str">
            <v>種　　　目</v>
          </cell>
          <cell r="D962" t="str">
            <v>形 状 寸 法</v>
          </cell>
          <cell r="E962" t="str">
            <v>単位</v>
          </cell>
          <cell r="F962" t="str">
            <v>数 量</v>
          </cell>
          <cell r="G962" t="str">
            <v>単 価 (円)</v>
          </cell>
          <cell r="H962" t="str">
            <v>金 額 (円)</v>
          </cell>
          <cell r="I962" t="str">
            <v>処分費(円)</v>
          </cell>
          <cell r="J962" t="str">
            <v>備</v>
          </cell>
          <cell r="K962" t="str">
            <v>考</v>
          </cell>
        </row>
        <row r="963">
          <cell r="C963" t="str">
            <v xml:space="preserve"> </v>
          </cell>
          <cell r="D963" t="str">
            <v xml:space="preserve"> </v>
          </cell>
          <cell r="E963" t="str">
            <v xml:space="preserve"> </v>
          </cell>
          <cell r="F963">
            <v>0</v>
          </cell>
          <cell r="G963">
            <v>0</v>
          </cell>
          <cell r="I963" t="str">
            <v>　</v>
          </cell>
          <cell r="K963" t="str">
            <v>　</v>
          </cell>
        </row>
        <row r="964">
          <cell r="C964" t="str">
            <v>長尺U字溝</v>
          </cell>
          <cell r="D964" t="str">
            <v>KUR-350×350</v>
          </cell>
          <cell r="E964" t="str">
            <v>本</v>
          </cell>
          <cell r="F964">
            <v>5</v>
          </cell>
          <cell r="G964">
            <v>10400</v>
          </cell>
          <cell r="H964">
            <v>52000</v>
          </cell>
          <cell r="I964" t="str">
            <v>　</v>
          </cell>
          <cell r="K964">
            <v>0</v>
          </cell>
        </row>
        <row r="965">
          <cell r="G965">
            <v>0</v>
          </cell>
          <cell r="I965" t="str">
            <v>　</v>
          </cell>
          <cell r="K965" t="str">
            <v>　</v>
          </cell>
        </row>
        <row r="966">
          <cell r="C966" t="str">
            <v>排水構造物　U型側溝L2000</v>
          </cell>
          <cell r="D966" t="str">
            <v>1000㎏以下</v>
          </cell>
          <cell r="E966" t="str">
            <v>ｍ</v>
          </cell>
          <cell r="F966">
            <v>10</v>
          </cell>
          <cell r="G966">
            <v>2650</v>
          </cell>
          <cell r="H966">
            <v>26500</v>
          </cell>
          <cell r="I966" t="str">
            <v>　</v>
          </cell>
          <cell r="K966">
            <v>0</v>
          </cell>
        </row>
        <row r="967">
          <cell r="G967">
            <v>0</v>
          </cell>
          <cell r="I967" t="str">
            <v>　</v>
          </cell>
          <cell r="K967" t="str">
            <v>　</v>
          </cell>
        </row>
        <row r="968">
          <cell r="C968" t="str">
            <v>再生ｸﾗｯｼｬｰﾗﾝ</v>
          </cell>
          <cell r="D968" t="str">
            <v>RB－40</v>
          </cell>
          <cell r="E968" t="str">
            <v>m3</v>
          </cell>
          <cell r="F968">
            <v>1.08</v>
          </cell>
          <cell r="G968">
            <v>1800</v>
          </cell>
          <cell r="H968">
            <v>1944</v>
          </cell>
          <cell r="I968" t="str">
            <v>　</v>
          </cell>
          <cell r="J968" t="str">
            <v>0.15*0.6*10*1.20</v>
          </cell>
        </row>
        <row r="969">
          <cell r="G969">
            <v>0</v>
          </cell>
          <cell r="I969" t="str">
            <v>　</v>
          </cell>
        </row>
        <row r="970">
          <cell r="C970">
            <v>0</v>
          </cell>
          <cell r="D970">
            <v>0</v>
          </cell>
          <cell r="E970">
            <v>0</v>
          </cell>
          <cell r="G970">
            <v>0</v>
          </cell>
          <cell r="H970">
            <v>0</v>
          </cell>
          <cell r="I970" t="str">
            <v>　</v>
          </cell>
          <cell r="K970">
            <v>0</v>
          </cell>
        </row>
        <row r="971">
          <cell r="G971">
            <v>0</v>
          </cell>
          <cell r="I971" t="str">
            <v>　</v>
          </cell>
          <cell r="K971" t="str">
            <v>　</v>
          </cell>
        </row>
        <row r="972">
          <cell r="C972">
            <v>0</v>
          </cell>
          <cell r="D972">
            <v>0</v>
          </cell>
          <cell r="E972">
            <v>0</v>
          </cell>
          <cell r="G972">
            <v>0</v>
          </cell>
          <cell r="H972">
            <v>0</v>
          </cell>
          <cell r="I972" t="str">
            <v>　</v>
          </cell>
        </row>
        <row r="973">
          <cell r="G973">
            <v>0</v>
          </cell>
          <cell r="I973" t="str">
            <v>　</v>
          </cell>
          <cell r="K973" t="str">
            <v>　</v>
          </cell>
        </row>
        <row r="974">
          <cell r="C974">
            <v>0</v>
          </cell>
          <cell r="D974">
            <v>0</v>
          </cell>
          <cell r="E974">
            <v>0</v>
          </cell>
          <cell r="G974">
            <v>0</v>
          </cell>
          <cell r="H974">
            <v>0</v>
          </cell>
          <cell r="I974" t="str">
            <v>　</v>
          </cell>
          <cell r="K974">
            <v>0</v>
          </cell>
        </row>
        <row r="975">
          <cell r="G975">
            <v>0</v>
          </cell>
          <cell r="I975" t="str">
            <v>　</v>
          </cell>
          <cell r="K975" t="str">
            <v>　</v>
          </cell>
        </row>
        <row r="976">
          <cell r="C976">
            <v>0</v>
          </cell>
          <cell r="D976">
            <v>0</v>
          </cell>
          <cell r="E976">
            <v>0</v>
          </cell>
          <cell r="G976">
            <v>0</v>
          </cell>
          <cell r="H976">
            <v>0</v>
          </cell>
          <cell r="I976" t="str">
            <v>　</v>
          </cell>
          <cell r="K976">
            <v>0</v>
          </cell>
        </row>
        <row r="977">
          <cell r="G977">
            <v>0</v>
          </cell>
          <cell r="I977" t="str">
            <v>　</v>
          </cell>
          <cell r="K977" t="str">
            <v>　</v>
          </cell>
        </row>
        <row r="978">
          <cell r="C978">
            <v>0</v>
          </cell>
          <cell r="D978">
            <v>0</v>
          </cell>
          <cell r="E978">
            <v>0</v>
          </cell>
          <cell r="G978">
            <v>0</v>
          </cell>
          <cell r="H978">
            <v>0</v>
          </cell>
          <cell r="I978" t="str">
            <v>　</v>
          </cell>
          <cell r="K978">
            <v>0</v>
          </cell>
        </row>
        <row r="979">
          <cell r="G979">
            <v>0</v>
          </cell>
          <cell r="I979" t="str">
            <v>　</v>
          </cell>
          <cell r="K979" t="str">
            <v>　</v>
          </cell>
        </row>
        <row r="980">
          <cell r="C980">
            <v>0</v>
          </cell>
          <cell r="D980">
            <v>0</v>
          </cell>
          <cell r="E980">
            <v>0</v>
          </cell>
          <cell r="G980">
            <v>0</v>
          </cell>
          <cell r="H980">
            <v>0</v>
          </cell>
        </row>
        <row r="981">
          <cell r="I981" t="str">
            <v>　</v>
          </cell>
          <cell r="K981" t="str">
            <v>　</v>
          </cell>
        </row>
        <row r="982">
          <cell r="I982" t="str">
            <v>　</v>
          </cell>
          <cell r="K982">
            <v>0</v>
          </cell>
        </row>
        <row r="983">
          <cell r="I983" t="str">
            <v>　</v>
          </cell>
          <cell r="K983" t="str">
            <v>　</v>
          </cell>
        </row>
        <row r="984">
          <cell r="I984" t="str">
            <v>　</v>
          </cell>
          <cell r="K984">
            <v>0</v>
          </cell>
        </row>
        <row r="985">
          <cell r="I985" t="str">
            <v>　</v>
          </cell>
          <cell r="K985" t="str">
            <v>　</v>
          </cell>
        </row>
        <row r="986">
          <cell r="I986" t="str">
            <v>　</v>
          </cell>
          <cell r="K986">
            <v>0</v>
          </cell>
        </row>
        <row r="987">
          <cell r="F987" t="str">
            <v xml:space="preserve"> </v>
          </cell>
          <cell r="I987" t="str">
            <v>　</v>
          </cell>
        </row>
        <row r="988">
          <cell r="C988" t="str">
            <v>計</v>
          </cell>
          <cell r="H988">
            <v>80444</v>
          </cell>
          <cell r="I988" t="str">
            <v>　</v>
          </cell>
        </row>
        <row r="989">
          <cell r="F989">
            <v>0</v>
          </cell>
        </row>
        <row r="990">
          <cell r="C990" t="str">
            <v>1ｍ当り</v>
          </cell>
          <cell r="H990">
            <v>8044</v>
          </cell>
        </row>
        <row r="992">
          <cell r="J992" t="str">
            <v>標準歩掛り (県) Ⅵ-2-⑰-2</v>
          </cell>
        </row>
        <row r="993">
          <cell r="C993" t="str">
            <v>第　　　　号</v>
          </cell>
          <cell r="F993" t="str">
            <v>長尺Ｕ字溝布設工</v>
          </cell>
          <cell r="H993" t="str">
            <v>10m 当たり代価表</v>
          </cell>
          <cell r="J993" t="str">
            <v>KUR-350×400</v>
          </cell>
        </row>
        <row r="994">
          <cell r="J994">
            <v>743</v>
          </cell>
          <cell r="K994">
            <v>0</v>
          </cell>
        </row>
        <row r="995">
          <cell r="C995" t="str">
            <v>種　　　目</v>
          </cell>
          <cell r="D995" t="str">
            <v>形 状 寸 法</v>
          </cell>
          <cell r="E995" t="str">
            <v>単位</v>
          </cell>
          <cell r="F995" t="str">
            <v>数 量</v>
          </cell>
          <cell r="G995" t="str">
            <v>単 価 (円)</v>
          </cell>
          <cell r="H995" t="str">
            <v>金 額 (円)</v>
          </cell>
          <cell r="I995" t="str">
            <v>処分費(円)</v>
          </cell>
          <cell r="J995" t="str">
            <v>備</v>
          </cell>
          <cell r="K995" t="str">
            <v>考</v>
          </cell>
        </row>
        <row r="996">
          <cell r="C996" t="str">
            <v xml:space="preserve"> </v>
          </cell>
          <cell r="D996" t="str">
            <v xml:space="preserve"> </v>
          </cell>
          <cell r="E996" t="str">
            <v xml:space="preserve"> </v>
          </cell>
          <cell r="F996">
            <v>0</v>
          </cell>
          <cell r="G996">
            <v>0</v>
          </cell>
          <cell r="I996" t="str">
            <v>　</v>
          </cell>
          <cell r="K996" t="str">
            <v>　</v>
          </cell>
        </row>
        <row r="997">
          <cell r="C997" t="str">
            <v>長尺U字溝</v>
          </cell>
          <cell r="D997" t="str">
            <v>KUR-350×400</v>
          </cell>
          <cell r="E997" t="str">
            <v>本</v>
          </cell>
          <cell r="F997">
            <v>5</v>
          </cell>
          <cell r="G997">
            <v>11100</v>
          </cell>
          <cell r="H997">
            <v>55500</v>
          </cell>
          <cell r="I997" t="str">
            <v>　</v>
          </cell>
          <cell r="K997">
            <v>0</v>
          </cell>
        </row>
        <row r="998">
          <cell r="G998">
            <v>0</v>
          </cell>
          <cell r="I998" t="str">
            <v>　</v>
          </cell>
          <cell r="K998" t="str">
            <v>　</v>
          </cell>
        </row>
        <row r="999">
          <cell r="C999" t="str">
            <v>排水構造物　U型側溝L2000</v>
          </cell>
          <cell r="D999" t="str">
            <v>1000㎏以下</v>
          </cell>
          <cell r="E999" t="str">
            <v>ｍ</v>
          </cell>
          <cell r="F999">
            <v>10</v>
          </cell>
          <cell r="G999">
            <v>2650</v>
          </cell>
          <cell r="H999">
            <v>26500</v>
          </cell>
          <cell r="I999" t="str">
            <v>　</v>
          </cell>
          <cell r="K999">
            <v>0</v>
          </cell>
        </row>
        <row r="1000">
          <cell r="G1000">
            <v>0</v>
          </cell>
          <cell r="I1000" t="str">
            <v>　</v>
          </cell>
          <cell r="K1000" t="str">
            <v>　</v>
          </cell>
        </row>
        <row r="1001">
          <cell r="C1001" t="str">
            <v>再生ｸﾗｯｼｬｰﾗﾝ</v>
          </cell>
          <cell r="D1001" t="str">
            <v>RB－40</v>
          </cell>
          <cell r="E1001" t="str">
            <v>m3</v>
          </cell>
          <cell r="F1001">
            <v>1.08</v>
          </cell>
          <cell r="G1001">
            <v>1800</v>
          </cell>
          <cell r="H1001">
            <v>1944</v>
          </cell>
          <cell r="I1001" t="str">
            <v>　</v>
          </cell>
          <cell r="J1001" t="str">
            <v>0.15*0.6*10*1.20</v>
          </cell>
        </row>
        <row r="1002">
          <cell r="G1002">
            <v>0</v>
          </cell>
          <cell r="I1002" t="str">
            <v>　</v>
          </cell>
        </row>
        <row r="1003">
          <cell r="C1003">
            <v>0</v>
          </cell>
          <cell r="D1003">
            <v>0</v>
          </cell>
          <cell r="E1003">
            <v>0</v>
          </cell>
          <cell r="G1003">
            <v>0</v>
          </cell>
          <cell r="H1003">
            <v>0</v>
          </cell>
          <cell r="I1003" t="str">
            <v>　</v>
          </cell>
          <cell r="K1003">
            <v>0</v>
          </cell>
        </row>
        <row r="1004">
          <cell r="G1004">
            <v>0</v>
          </cell>
          <cell r="I1004" t="str">
            <v>　</v>
          </cell>
          <cell r="K1004" t="str">
            <v>　</v>
          </cell>
        </row>
        <row r="1005">
          <cell r="C1005">
            <v>0</v>
          </cell>
          <cell r="D1005">
            <v>0</v>
          </cell>
          <cell r="E1005">
            <v>0</v>
          </cell>
          <cell r="G1005">
            <v>0</v>
          </cell>
          <cell r="H1005">
            <v>0</v>
          </cell>
          <cell r="I1005" t="str">
            <v>　</v>
          </cell>
        </row>
        <row r="1006">
          <cell r="G1006">
            <v>0</v>
          </cell>
          <cell r="I1006" t="str">
            <v>　</v>
          </cell>
          <cell r="K1006" t="str">
            <v>　</v>
          </cell>
        </row>
        <row r="1007">
          <cell r="C1007">
            <v>0</v>
          </cell>
          <cell r="D1007">
            <v>0</v>
          </cell>
          <cell r="E1007">
            <v>0</v>
          </cell>
          <cell r="G1007">
            <v>0</v>
          </cell>
          <cell r="H1007">
            <v>0</v>
          </cell>
          <cell r="I1007" t="str">
            <v>　</v>
          </cell>
          <cell r="K1007">
            <v>0</v>
          </cell>
        </row>
        <row r="1008">
          <cell r="G1008">
            <v>0</v>
          </cell>
          <cell r="I1008" t="str">
            <v>　</v>
          </cell>
          <cell r="K1008" t="str">
            <v>　</v>
          </cell>
        </row>
        <row r="1009">
          <cell r="C1009">
            <v>0</v>
          </cell>
          <cell r="D1009">
            <v>0</v>
          </cell>
          <cell r="E1009">
            <v>0</v>
          </cell>
          <cell r="G1009">
            <v>0</v>
          </cell>
          <cell r="H1009">
            <v>0</v>
          </cell>
          <cell r="I1009" t="str">
            <v>　</v>
          </cell>
          <cell r="K1009">
            <v>0</v>
          </cell>
        </row>
        <row r="1010">
          <cell r="G1010">
            <v>0</v>
          </cell>
          <cell r="I1010" t="str">
            <v>　</v>
          </cell>
          <cell r="K1010" t="str">
            <v>　</v>
          </cell>
        </row>
        <row r="1011">
          <cell r="C1011">
            <v>0</v>
          </cell>
          <cell r="D1011">
            <v>0</v>
          </cell>
          <cell r="E1011">
            <v>0</v>
          </cell>
          <cell r="G1011">
            <v>0</v>
          </cell>
          <cell r="H1011">
            <v>0</v>
          </cell>
          <cell r="I1011" t="str">
            <v>　</v>
          </cell>
          <cell r="K1011">
            <v>0</v>
          </cell>
        </row>
        <row r="1012">
          <cell r="G1012">
            <v>0</v>
          </cell>
          <cell r="I1012" t="str">
            <v>　</v>
          </cell>
          <cell r="K1012" t="str">
            <v>　</v>
          </cell>
        </row>
        <row r="1013">
          <cell r="C1013">
            <v>0</v>
          </cell>
          <cell r="D1013">
            <v>0</v>
          </cell>
          <cell r="E1013">
            <v>0</v>
          </cell>
          <cell r="G1013">
            <v>0</v>
          </cell>
          <cell r="H1013">
            <v>0</v>
          </cell>
        </row>
        <row r="1014">
          <cell r="I1014" t="str">
            <v>　</v>
          </cell>
          <cell r="K1014" t="str">
            <v>　</v>
          </cell>
        </row>
        <row r="1015">
          <cell r="I1015" t="str">
            <v>　</v>
          </cell>
          <cell r="K1015">
            <v>0</v>
          </cell>
        </row>
        <row r="1016">
          <cell r="I1016" t="str">
            <v>　</v>
          </cell>
          <cell r="K1016" t="str">
            <v>　</v>
          </cell>
        </row>
        <row r="1017">
          <cell r="I1017" t="str">
            <v>　</v>
          </cell>
          <cell r="K1017">
            <v>0</v>
          </cell>
        </row>
        <row r="1018">
          <cell r="I1018" t="str">
            <v>　</v>
          </cell>
          <cell r="K1018" t="str">
            <v>　</v>
          </cell>
        </row>
        <row r="1019">
          <cell r="I1019" t="str">
            <v>　</v>
          </cell>
          <cell r="K1019">
            <v>0</v>
          </cell>
        </row>
        <row r="1020">
          <cell r="F1020" t="str">
            <v xml:space="preserve"> </v>
          </cell>
          <cell r="I1020" t="str">
            <v>　</v>
          </cell>
        </row>
        <row r="1021">
          <cell r="C1021" t="str">
            <v>計</v>
          </cell>
          <cell r="H1021">
            <v>83944</v>
          </cell>
          <cell r="I1021" t="str">
            <v>　</v>
          </cell>
        </row>
        <row r="1022">
          <cell r="F1022">
            <v>0</v>
          </cell>
        </row>
        <row r="1023">
          <cell r="C1023" t="str">
            <v>1ｍ当り</v>
          </cell>
          <cell r="H1023">
            <v>8394</v>
          </cell>
        </row>
        <row r="1025">
          <cell r="J1025" t="str">
            <v>標準歩掛り (県) Ⅵ-2-⑰-2</v>
          </cell>
        </row>
        <row r="1026">
          <cell r="C1026" t="str">
            <v>第　　　　号</v>
          </cell>
          <cell r="F1026" t="str">
            <v>長尺Ｕ字溝布設工</v>
          </cell>
          <cell r="H1026" t="str">
            <v>10m 当たり代価表</v>
          </cell>
          <cell r="J1026" t="str">
            <v>KUR-400×400</v>
          </cell>
        </row>
        <row r="1027">
          <cell r="J1027">
            <v>772</v>
          </cell>
          <cell r="K1027">
            <v>0</v>
          </cell>
        </row>
        <row r="1028">
          <cell r="C1028" t="str">
            <v>種　　　目</v>
          </cell>
          <cell r="D1028" t="str">
            <v>形 状 寸 法</v>
          </cell>
          <cell r="E1028" t="str">
            <v>単位</v>
          </cell>
          <cell r="F1028" t="str">
            <v>数 量</v>
          </cell>
          <cell r="G1028" t="str">
            <v>単 価 (円)</v>
          </cell>
          <cell r="H1028" t="str">
            <v>金 額 (円)</v>
          </cell>
          <cell r="I1028" t="str">
            <v>処分費(円)</v>
          </cell>
          <cell r="J1028" t="str">
            <v>備</v>
          </cell>
          <cell r="K1028" t="str">
            <v>考</v>
          </cell>
        </row>
        <row r="1029">
          <cell r="C1029" t="str">
            <v xml:space="preserve"> </v>
          </cell>
          <cell r="D1029" t="str">
            <v xml:space="preserve"> </v>
          </cell>
          <cell r="E1029" t="str">
            <v xml:space="preserve"> </v>
          </cell>
          <cell r="F1029">
            <v>0</v>
          </cell>
          <cell r="G1029">
            <v>0</v>
          </cell>
          <cell r="I1029" t="str">
            <v>　</v>
          </cell>
          <cell r="K1029" t="str">
            <v>　</v>
          </cell>
        </row>
        <row r="1030">
          <cell r="C1030" t="str">
            <v>長尺U字溝</v>
          </cell>
          <cell r="D1030" t="str">
            <v>KUR-400×400</v>
          </cell>
          <cell r="E1030" t="str">
            <v>本</v>
          </cell>
          <cell r="F1030">
            <v>5</v>
          </cell>
          <cell r="G1030">
            <v>12200</v>
          </cell>
          <cell r="H1030">
            <v>61000</v>
          </cell>
          <cell r="I1030" t="str">
            <v>　</v>
          </cell>
          <cell r="K1030">
            <v>0</v>
          </cell>
        </row>
        <row r="1031">
          <cell r="G1031">
            <v>0</v>
          </cell>
          <cell r="I1031" t="str">
            <v>　</v>
          </cell>
          <cell r="K1031" t="str">
            <v>　</v>
          </cell>
        </row>
        <row r="1032">
          <cell r="C1032" t="str">
            <v>排水構造物　U型側溝L2000</v>
          </cell>
          <cell r="D1032" t="str">
            <v>1000㎏以下</v>
          </cell>
          <cell r="E1032" t="str">
            <v>ｍ</v>
          </cell>
          <cell r="F1032">
            <v>10</v>
          </cell>
          <cell r="G1032">
            <v>2650</v>
          </cell>
          <cell r="H1032">
            <v>26500</v>
          </cell>
          <cell r="I1032" t="str">
            <v>　</v>
          </cell>
          <cell r="K1032">
            <v>0</v>
          </cell>
        </row>
        <row r="1033">
          <cell r="G1033">
            <v>0</v>
          </cell>
          <cell r="I1033" t="str">
            <v>　</v>
          </cell>
          <cell r="K1033" t="str">
            <v>　</v>
          </cell>
        </row>
        <row r="1034">
          <cell r="C1034" t="str">
            <v>再生ｸﾗｯｼｬｰﾗﾝ</v>
          </cell>
          <cell r="D1034" t="str">
            <v>RB－40</v>
          </cell>
          <cell r="E1034" t="str">
            <v>m3</v>
          </cell>
          <cell r="F1034">
            <v>1.17</v>
          </cell>
          <cell r="G1034">
            <v>1800</v>
          </cell>
          <cell r="H1034">
            <v>2106</v>
          </cell>
          <cell r="I1034" t="str">
            <v>　</v>
          </cell>
          <cell r="J1034" t="str">
            <v>0.15*0.65*10*1.20</v>
          </cell>
        </row>
        <row r="1035">
          <cell r="G1035">
            <v>0</v>
          </cell>
          <cell r="I1035" t="str">
            <v>　</v>
          </cell>
        </row>
        <row r="1036">
          <cell r="C1036">
            <v>0</v>
          </cell>
          <cell r="D1036">
            <v>0</v>
          </cell>
          <cell r="E1036">
            <v>0</v>
          </cell>
          <cell r="G1036">
            <v>0</v>
          </cell>
          <cell r="H1036">
            <v>0</v>
          </cell>
          <cell r="I1036" t="str">
            <v>　</v>
          </cell>
          <cell r="K1036">
            <v>0</v>
          </cell>
        </row>
        <row r="1037">
          <cell r="G1037">
            <v>0</v>
          </cell>
          <cell r="I1037" t="str">
            <v>　</v>
          </cell>
          <cell r="K1037" t="str">
            <v>　</v>
          </cell>
        </row>
        <row r="1038">
          <cell r="C1038">
            <v>0</v>
          </cell>
          <cell r="D1038">
            <v>0</v>
          </cell>
          <cell r="E1038">
            <v>0</v>
          </cell>
          <cell r="G1038">
            <v>0</v>
          </cell>
          <cell r="H1038">
            <v>0</v>
          </cell>
          <cell r="I1038" t="str">
            <v>　</v>
          </cell>
        </row>
        <row r="1039">
          <cell r="G1039">
            <v>0</v>
          </cell>
          <cell r="I1039" t="str">
            <v>　</v>
          </cell>
          <cell r="K1039" t="str">
            <v>　</v>
          </cell>
        </row>
        <row r="1040">
          <cell r="C1040">
            <v>0</v>
          </cell>
          <cell r="D1040">
            <v>0</v>
          </cell>
          <cell r="E1040">
            <v>0</v>
          </cell>
          <cell r="G1040">
            <v>0</v>
          </cell>
          <cell r="H1040">
            <v>0</v>
          </cell>
          <cell r="I1040" t="str">
            <v>　</v>
          </cell>
          <cell r="K1040">
            <v>0</v>
          </cell>
        </row>
        <row r="1041">
          <cell r="G1041">
            <v>0</v>
          </cell>
          <cell r="I1041" t="str">
            <v>　</v>
          </cell>
          <cell r="K1041" t="str">
            <v>　</v>
          </cell>
        </row>
        <row r="1042">
          <cell r="C1042">
            <v>0</v>
          </cell>
          <cell r="D1042">
            <v>0</v>
          </cell>
          <cell r="E1042">
            <v>0</v>
          </cell>
          <cell r="G1042">
            <v>0</v>
          </cell>
          <cell r="H1042">
            <v>0</v>
          </cell>
          <cell r="I1042" t="str">
            <v>　</v>
          </cell>
          <cell r="K1042">
            <v>0</v>
          </cell>
        </row>
        <row r="1043">
          <cell r="G1043">
            <v>0</v>
          </cell>
          <cell r="I1043" t="str">
            <v>　</v>
          </cell>
          <cell r="K1043" t="str">
            <v>　</v>
          </cell>
        </row>
        <row r="1044">
          <cell r="C1044">
            <v>0</v>
          </cell>
          <cell r="D1044">
            <v>0</v>
          </cell>
          <cell r="E1044">
            <v>0</v>
          </cell>
          <cell r="G1044">
            <v>0</v>
          </cell>
          <cell r="H1044">
            <v>0</v>
          </cell>
          <cell r="I1044" t="str">
            <v>　</v>
          </cell>
          <cell r="K1044">
            <v>0</v>
          </cell>
        </row>
        <row r="1045">
          <cell r="G1045">
            <v>0</v>
          </cell>
          <cell r="I1045" t="str">
            <v>　</v>
          </cell>
          <cell r="K1045" t="str">
            <v>　</v>
          </cell>
        </row>
        <row r="1046">
          <cell r="C1046">
            <v>0</v>
          </cell>
          <cell r="D1046">
            <v>0</v>
          </cell>
          <cell r="E1046">
            <v>0</v>
          </cell>
          <cell r="G1046">
            <v>0</v>
          </cell>
          <cell r="H1046">
            <v>0</v>
          </cell>
        </row>
        <row r="1047">
          <cell r="I1047" t="str">
            <v>　</v>
          </cell>
          <cell r="K1047" t="str">
            <v>　</v>
          </cell>
        </row>
        <row r="1048">
          <cell r="I1048" t="str">
            <v>　</v>
          </cell>
          <cell r="K1048">
            <v>0</v>
          </cell>
        </row>
        <row r="1049">
          <cell r="I1049" t="str">
            <v>　</v>
          </cell>
          <cell r="K1049" t="str">
            <v>　</v>
          </cell>
        </row>
        <row r="1050">
          <cell r="I1050" t="str">
            <v>　</v>
          </cell>
          <cell r="K1050">
            <v>0</v>
          </cell>
        </row>
        <row r="1051">
          <cell r="I1051" t="str">
            <v>　</v>
          </cell>
          <cell r="K1051" t="str">
            <v>　</v>
          </cell>
        </row>
        <row r="1052">
          <cell r="I1052" t="str">
            <v>　</v>
          </cell>
          <cell r="K1052">
            <v>0</v>
          </cell>
        </row>
        <row r="1053">
          <cell r="F1053" t="str">
            <v xml:space="preserve"> </v>
          </cell>
          <cell r="I1053" t="str">
            <v>　</v>
          </cell>
        </row>
        <row r="1054">
          <cell r="C1054" t="str">
            <v>計</v>
          </cell>
          <cell r="H1054">
            <v>89606</v>
          </cell>
          <cell r="I1054" t="str">
            <v>　</v>
          </cell>
        </row>
        <row r="1055">
          <cell r="F1055">
            <v>0</v>
          </cell>
        </row>
        <row r="1056">
          <cell r="C1056" t="str">
            <v>1ｍ当り</v>
          </cell>
          <cell r="H1056">
            <v>8960</v>
          </cell>
        </row>
        <row r="1058">
          <cell r="J1058" t="str">
            <v>標準歩掛り (県) Ⅵ-2-⑰-2</v>
          </cell>
        </row>
        <row r="1059">
          <cell r="C1059" t="str">
            <v>第　　　　号</v>
          </cell>
          <cell r="F1059" t="str">
            <v>長尺Ｕ字溝布設工</v>
          </cell>
          <cell r="H1059" t="str">
            <v>10m 当たり代価表</v>
          </cell>
          <cell r="J1059" t="str">
            <v>KUR-400×500</v>
          </cell>
        </row>
        <row r="1060">
          <cell r="J1060">
            <v>960</v>
          </cell>
          <cell r="K1060">
            <v>0</v>
          </cell>
        </row>
        <row r="1061">
          <cell r="C1061" t="str">
            <v>種　　　目</v>
          </cell>
          <cell r="D1061" t="str">
            <v>形 状 寸 法</v>
          </cell>
          <cell r="E1061" t="str">
            <v>単位</v>
          </cell>
          <cell r="F1061" t="str">
            <v>数 量</v>
          </cell>
          <cell r="G1061" t="str">
            <v>単 価 (円)</v>
          </cell>
          <cell r="H1061" t="str">
            <v>金 額 (円)</v>
          </cell>
          <cell r="I1061" t="str">
            <v>処分費(円)</v>
          </cell>
          <cell r="J1061" t="str">
            <v>備</v>
          </cell>
          <cell r="K1061" t="str">
            <v>考</v>
          </cell>
        </row>
        <row r="1062">
          <cell r="C1062" t="str">
            <v xml:space="preserve"> </v>
          </cell>
          <cell r="D1062" t="str">
            <v xml:space="preserve"> </v>
          </cell>
          <cell r="E1062" t="str">
            <v xml:space="preserve"> </v>
          </cell>
          <cell r="F1062">
            <v>0</v>
          </cell>
          <cell r="G1062">
            <v>0</v>
          </cell>
          <cell r="I1062" t="str">
            <v>　</v>
          </cell>
          <cell r="K1062" t="str">
            <v>　</v>
          </cell>
        </row>
        <row r="1063">
          <cell r="C1063" t="str">
            <v>長尺U字溝</v>
          </cell>
          <cell r="D1063" t="str">
            <v>KUR-400×500</v>
          </cell>
          <cell r="E1063" t="str">
            <v>本</v>
          </cell>
          <cell r="F1063">
            <v>5</v>
          </cell>
          <cell r="G1063">
            <v>14400</v>
          </cell>
          <cell r="H1063">
            <v>72000</v>
          </cell>
          <cell r="I1063" t="str">
            <v>　</v>
          </cell>
          <cell r="K1063">
            <v>0</v>
          </cell>
        </row>
        <row r="1064">
          <cell r="G1064">
            <v>0</v>
          </cell>
          <cell r="I1064" t="str">
            <v>　</v>
          </cell>
          <cell r="K1064" t="str">
            <v>　</v>
          </cell>
        </row>
        <row r="1065">
          <cell r="C1065" t="str">
            <v>排水構造物　U型側溝L2000</v>
          </cell>
          <cell r="D1065" t="str">
            <v>1000㎏以下</v>
          </cell>
          <cell r="E1065" t="str">
            <v>ｍ</v>
          </cell>
          <cell r="F1065">
            <v>10</v>
          </cell>
          <cell r="G1065">
            <v>2650</v>
          </cell>
          <cell r="H1065">
            <v>26500</v>
          </cell>
          <cell r="I1065" t="str">
            <v>　</v>
          </cell>
          <cell r="K1065">
            <v>0</v>
          </cell>
        </row>
        <row r="1066">
          <cell r="G1066">
            <v>0</v>
          </cell>
          <cell r="I1066" t="str">
            <v>　</v>
          </cell>
          <cell r="K1066" t="str">
            <v>　</v>
          </cell>
        </row>
        <row r="1067">
          <cell r="C1067" t="str">
            <v>再生ｸﾗｯｼｬｰﾗﾝ</v>
          </cell>
          <cell r="D1067" t="str">
            <v>RB－40</v>
          </cell>
          <cell r="E1067" t="str">
            <v>m3</v>
          </cell>
          <cell r="F1067">
            <v>1.17</v>
          </cell>
          <cell r="G1067">
            <v>1800</v>
          </cell>
          <cell r="H1067">
            <v>2106</v>
          </cell>
          <cell r="I1067" t="str">
            <v>　</v>
          </cell>
          <cell r="J1067" t="str">
            <v>0.15*0.65*10*1.20</v>
          </cell>
        </row>
        <row r="1068">
          <cell r="G1068">
            <v>0</v>
          </cell>
          <cell r="I1068" t="str">
            <v>　</v>
          </cell>
        </row>
        <row r="1069">
          <cell r="C1069">
            <v>0</v>
          </cell>
          <cell r="D1069">
            <v>0</v>
          </cell>
          <cell r="E1069">
            <v>0</v>
          </cell>
          <cell r="G1069">
            <v>0</v>
          </cell>
          <cell r="H1069">
            <v>0</v>
          </cell>
          <cell r="I1069" t="str">
            <v>　</v>
          </cell>
          <cell r="K1069">
            <v>0</v>
          </cell>
        </row>
        <row r="1070">
          <cell r="G1070">
            <v>0</v>
          </cell>
          <cell r="I1070" t="str">
            <v>　</v>
          </cell>
          <cell r="K1070" t="str">
            <v>　</v>
          </cell>
        </row>
        <row r="1071">
          <cell r="C1071">
            <v>0</v>
          </cell>
          <cell r="D1071">
            <v>0</v>
          </cell>
          <cell r="E1071">
            <v>0</v>
          </cell>
          <cell r="G1071">
            <v>0</v>
          </cell>
          <cell r="H1071">
            <v>0</v>
          </cell>
          <cell r="I1071" t="str">
            <v>　</v>
          </cell>
        </row>
        <row r="1072">
          <cell r="G1072">
            <v>0</v>
          </cell>
          <cell r="I1072" t="str">
            <v>　</v>
          </cell>
          <cell r="K1072" t="str">
            <v>　</v>
          </cell>
        </row>
        <row r="1073">
          <cell r="C1073">
            <v>0</v>
          </cell>
          <cell r="D1073">
            <v>0</v>
          </cell>
          <cell r="E1073">
            <v>0</v>
          </cell>
          <cell r="G1073">
            <v>0</v>
          </cell>
          <cell r="H1073">
            <v>0</v>
          </cell>
          <cell r="I1073" t="str">
            <v>　</v>
          </cell>
          <cell r="K1073">
            <v>0</v>
          </cell>
        </row>
        <row r="1074">
          <cell r="G1074">
            <v>0</v>
          </cell>
          <cell r="I1074" t="str">
            <v>　</v>
          </cell>
          <cell r="K1074" t="str">
            <v>　</v>
          </cell>
        </row>
        <row r="1075">
          <cell r="C1075">
            <v>0</v>
          </cell>
          <cell r="D1075">
            <v>0</v>
          </cell>
          <cell r="E1075">
            <v>0</v>
          </cell>
          <cell r="G1075">
            <v>0</v>
          </cell>
          <cell r="H1075">
            <v>0</v>
          </cell>
          <cell r="I1075" t="str">
            <v>　</v>
          </cell>
          <cell r="K1075">
            <v>0</v>
          </cell>
        </row>
        <row r="1076">
          <cell r="G1076">
            <v>0</v>
          </cell>
          <cell r="I1076" t="str">
            <v>　</v>
          </cell>
          <cell r="K1076" t="str">
            <v>　</v>
          </cell>
        </row>
        <row r="1077">
          <cell r="C1077">
            <v>0</v>
          </cell>
          <cell r="D1077">
            <v>0</v>
          </cell>
          <cell r="E1077">
            <v>0</v>
          </cell>
          <cell r="G1077">
            <v>0</v>
          </cell>
          <cell r="H1077">
            <v>0</v>
          </cell>
          <cell r="I1077" t="str">
            <v>　</v>
          </cell>
          <cell r="K1077">
            <v>0</v>
          </cell>
        </row>
        <row r="1078">
          <cell r="G1078">
            <v>0</v>
          </cell>
          <cell r="I1078" t="str">
            <v>　</v>
          </cell>
          <cell r="K1078" t="str">
            <v>　</v>
          </cell>
        </row>
        <row r="1079">
          <cell r="C1079">
            <v>0</v>
          </cell>
          <cell r="D1079">
            <v>0</v>
          </cell>
          <cell r="E1079">
            <v>0</v>
          </cell>
          <cell r="G1079">
            <v>0</v>
          </cell>
          <cell r="H1079">
            <v>0</v>
          </cell>
        </row>
        <row r="1080">
          <cell r="I1080" t="str">
            <v>　</v>
          </cell>
          <cell r="K1080" t="str">
            <v>　</v>
          </cell>
        </row>
        <row r="1081">
          <cell r="I1081" t="str">
            <v>　</v>
          </cell>
          <cell r="K1081">
            <v>0</v>
          </cell>
        </row>
        <row r="1082">
          <cell r="I1082" t="str">
            <v>　</v>
          </cell>
          <cell r="K1082" t="str">
            <v>　</v>
          </cell>
        </row>
        <row r="1083">
          <cell r="I1083" t="str">
            <v>　</v>
          </cell>
          <cell r="K1083">
            <v>0</v>
          </cell>
        </row>
        <row r="1084">
          <cell r="I1084" t="str">
            <v>　</v>
          </cell>
          <cell r="K1084" t="str">
            <v>　</v>
          </cell>
        </row>
        <row r="1085">
          <cell r="I1085" t="str">
            <v>　</v>
          </cell>
          <cell r="K1085">
            <v>0</v>
          </cell>
        </row>
        <row r="1086">
          <cell r="F1086" t="str">
            <v xml:space="preserve"> </v>
          </cell>
          <cell r="I1086" t="str">
            <v>　</v>
          </cell>
        </row>
        <row r="1087">
          <cell r="C1087" t="str">
            <v>計</v>
          </cell>
          <cell r="H1087">
            <v>100606</v>
          </cell>
          <cell r="I1087" t="str">
            <v>　</v>
          </cell>
        </row>
        <row r="1088">
          <cell r="F1088">
            <v>0</v>
          </cell>
        </row>
        <row r="1089">
          <cell r="C1089" t="str">
            <v>1ｍ当り</v>
          </cell>
          <cell r="H1089">
            <v>10060</v>
          </cell>
        </row>
        <row r="1091">
          <cell r="J1091" t="str">
            <v>標準歩掛り (県) Ⅵ-2-⑰-2</v>
          </cell>
        </row>
        <row r="1092">
          <cell r="C1092" t="str">
            <v>第　　　　号</v>
          </cell>
          <cell r="F1092" t="str">
            <v>ロングＵ字溝布設工</v>
          </cell>
          <cell r="H1092" t="str">
            <v>10m 当たり代価表</v>
          </cell>
          <cell r="J1092" t="str">
            <v>300*300*2000</v>
          </cell>
        </row>
        <row r="1093">
          <cell r="J1093">
            <v>820</v>
          </cell>
        </row>
        <row r="1094">
          <cell r="C1094" t="str">
            <v>種　　　目</v>
          </cell>
          <cell r="D1094" t="str">
            <v>形 状 寸 法</v>
          </cell>
          <cell r="E1094" t="str">
            <v>単位</v>
          </cell>
          <cell r="F1094" t="str">
            <v>数 量</v>
          </cell>
          <cell r="G1094" t="str">
            <v>単 価 (円)</v>
          </cell>
          <cell r="H1094" t="str">
            <v>金 額 (円)</v>
          </cell>
          <cell r="I1094" t="str">
            <v>処分費(円)</v>
          </cell>
          <cell r="J1094" t="str">
            <v>備</v>
          </cell>
          <cell r="K1094" t="str">
            <v>考</v>
          </cell>
        </row>
        <row r="1095">
          <cell r="C1095" t="str">
            <v xml:space="preserve"> </v>
          </cell>
          <cell r="D1095" t="str">
            <v xml:space="preserve"> </v>
          </cell>
          <cell r="E1095" t="str">
            <v xml:space="preserve"> </v>
          </cell>
          <cell r="F1095">
            <v>0</v>
          </cell>
          <cell r="G1095">
            <v>0</v>
          </cell>
          <cell r="I1095" t="str">
            <v>　</v>
          </cell>
          <cell r="K1095" t="str">
            <v>　</v>
          </cell>
        </row>
        <row r="1096">
          <cell r="C1096" t="str">
            <v>ロングＵ字溝</v>
          </cell>
          <cell r="D1096" t="str">
            <v>300*300*2000</v>
          </cell>
          <cell r="E1096" t="str">
            <v>本</v>
          </cell>
          <cell r="F1096">
            <v>5</v>
          </cell>
          <cell r="G1096">
            <v>14760</v>
          </cell>
          <cell r="H1096">
            <v>73800</v>
          </cell>
          <cell r="I1096" t="str">
            <v>　</v>
          </cell>
          <cell r="K1096">
            <v>0</v>
          </cell>
        </row>
        <row r="1097">
          <cell r="G1097">
            <v>0</v>
          </cell>
          <cell r="I1097" t="str">
            <v>　</v>
          </cell>
          <cell r="K1097" t="str">
            <v>　</v>
          </cell>
        </row>
        <row r="1098">
          <cell r="C1098" t="str">
            <v>排水構造物　U型側溝L2000</v>
          </cell>
          <cell r="D1098" t="str">
            <v>1000㎏以下</v>
          </cell>
          <cell r="E1098" t="str">
            <v>ｍ</v>
          </cell>
          <cell r="F1098">
            <v>10</v>
          </cell>
          <cell r="G1098">
            <v>2650</v>
          </cell>
          <cell r="H1098">
            <v>26500</v>
          </cell>
          <cell r="I1098" t="str">
            <v>　</v>
          </cell>
          <cell r="K1098">
            <v>0</v>
          </cell>
        </row>
        <row r="1099">
          <cell r="G1099">
            <v>0</v>
          </cell>
          <cell r="I1099" t="str">
            <v>　</v>
          </cell>
          <cell r="K1099" t="str">
            <v>　</v>
          </cell>
        </row>
        <row r="1100">
          <cell r="C1100" t="str">
            <v>再生ｸﾗｯｼｬｰﾗﾝ</v>
          </cell>
          <cell r="D1100" t="str">
            <v>RB－40</v>
          </cell>
          <cell r="E1100" t="str">
            <v>m3</v>
          </cell>
          <cell r="F1100">
            <v>1.26</v>
          </cell>
          <cell r="G1100">
            <v>1800</v>
          </cell>
          <cell r="H1100">
            <v>2268</v>
          </cell>
          <cell r="I1100" t="str">
            <v>　</v>
          </cell>
          <cell r="J1100" t="str">
            <v>0.15*0.7*10*1.20</v>
          </cell>
        </row>
        <row r="1101">
          <cell r="G1101">
            <v>0</v>
          </cell>
          <cell r="I1101" t="str">
            <v>　</v>
          </cell>
        </row>
        <row r="1102">
          <cell r="C1102">
            <v>0</v>
          </cell>
          <cell r="D1102">
            <v>0</v>
          </cell>
          <cell r="E1102">
            <v>0</v>
          </cell>
          <cell r="G1102">
            <v>0</v>
          </cell>
          <cell r="H1102">
            <v>0</v>
          </cell>
          <cell r="I1102" t="str">
            <v>　</v>
          </cell>
          <cell r="K1102">
            <v>0</v>
          </cell>
        </row>
        <row r="1103">
          <cell r="G1103">
            <v>0</v>
          </cell>
          <cell r="I1103" t="str">
            <v>　</v>
          </cell>
          <cell r="K1103" t="str">
            <v>　</v>
          </cell>
        </row>
        <row r="1104">
          <cell r="C1104">
            <v>0</v>
          </cell>
          <cell r="D1104">
            <v>0</v>
          </cell>
          <cell r="E1104">
            <v>0</v>
          </cell>
          <cell r="G1104">
            <v>0</v>
          </cell>
          <cell r="H1104">
            <v>0</v>
          </cell>
          <cell r="I1104" t="str">
            <v>　</v>
          </cell>
        </row>
        <row r="1105">
          <cell r="G1105">
            <v>0</v>
          </cell>
          <cell r="I1105" t="str">
            <v>　</v>
          </cell>
          <cell r="K1105" t="str">
            <v>　</v>
          </cell>
        </row>
        <row r="1106">
          <cell r="C1106">
            <v>0</v>
          </cell>
          <cell r="D1106">
            <v>0</v>
          </cell>
          <cell r="E1106">
            <v>0</v>
          </cell>
          <cell r="G1106">
            <v>0</v>
          </cell>
          <cell r="H1106">
            <v>0</v>
          </cell>
          <cell r="I1106" t="str">
            <v>　</v>
          </cell>
          <cell r="K1106">
            <v>0</v>
          </cell>
        </row>
        <row r="1107">
          <cell r="G1107">
            <v>0</v>
          </cell>
          <cell r="I1107" t="str">
            <v>　</v>
          </cell>
          <cell r="K1107" t="str">
            <v>　</v>
          </cell>
        </row>
        <row r="1108">
          <cell r="C1108">
            <v>0</v>
          </cell>
          <cell r="D1108">
            <v>0</v>
          </cell>
          <cell r="E1108">
            <v>0</v>
          </cell>
          <cell r="G1108">
            <v>0</v>
          </cell>
          <cell r="H1108">
            <v>0</v>
          </cell>
          <cell r="I1108" t="str">
            <v>　</v>
          </cell>
          <cell r="K1108">
            <v>0</v>
          </cell>
        </row>
        <row r="1109">
          <cell r="G1109">
            <v>0</v>
          </cell>
          <cell r="I1109" t="str">
            <v>　</v>
          </cell>
          <cell r="K1109" t="str">
            <v>　</v>
          </cell>
        </row>
        <row r="1110">
          <cell r="C1110">
            <v>0</v>
          </cell>
          <cell r="D1110">
            <v>0</v>
          </cell>
          <cell r="E1110">
            <v>0</v>
          </cell>
          <cell r="G1110">
            <v>0</v>
          </cell>
          <cell r="H1110">
            <v>0</v>
          </cell>
          <cell r="I1110" t="str">
            <v>　</v>
          </cell>
          <cell r="K1110">
            <v>0</v>
          </cell>
        </row>
        <row r="1111">
          <cell r="G1111">
            <v>0</v>
          </cell>
          <cell r="I1111" t="str">
            <v>　</v>
          </cell>
          <cell r="K1111" t="str">
            <v>　</v>
          </cell>
        </row>
        <row r="1112">
          <cell r="C1112">
            <v>0</v>
          </cell>
          <cell r="D1112">
            <v>0</v>
          </cell>
          <cell r="E1112">
            <v>0</v>
          </cell>
          <cell r="G1112">
            <v>0</v>
          </cell>
          <cell r="H1112">
            <v>0</v>
          </cell>
        </row>
        <row r="1113">
          <cell r="I1113" t="str">
            <v>　</v>
          </cell>
          <cell r="K1113" t="str">
            <v>　</v>
          </cell>
        </row>
        <row r="1114">
          <cell r="I1114" t="str">
            <v>　</v>
          </cell>
          <cell r="K1114">
            <v>0</v>
          </cell>
        </row>
        <row r="1115">
          <cell r="I1115" t="str">
            <v>　</v>
          </cell>
          <cell r="K1115" t="str">
            <v>　</v>
          </cell>
        </row>
        <row r="1116">
          <cell r="I1116" t="str">
            <v>　</v>
          </cell>
          <cell r="K1116">
            <v>0</v>
          </cell>
        </row>
        <row r="1117">
          <cell r="I1117" t="str">
            <v>　</v>
          </cell>
          <cell r="K1117" t="str">
            <v>　</v>
          </cell>
        </row>
        <row r="1118">
          <cell r="I1118" t="str">
            <v>　</v>
          </cell>
          <cell r="K1118">
            <v>0</v>
          </cell>
        </row>
        <row r="1119">
          <cell r="F1119" t="str">
            <v xml:space="preserve"> </v>
          </cell>
          <cell r="I1119" t="str">
            <v>　</v>
          </cell>
        </row>
        <row r="1120">
          <cell r="C1120" t="str">
            <v>計</v>
          </cell>
          <cell r="H1120">
            <v>102568</v>
          </cell>
          <cell r="I1120" t="str">
            <v>　</v>
          </cell>
        </row>
        <row r="1121">
          <cell r="F1121">
            <v>0</v>
          </cell>
        </row>
        <row r="1122">
          <cell r="C1122" t="str">
            <v>1ｍ当り</v>
          </cell>
          <cell r="H1122">
            <v>10256</v>
          </cell>
        </row>
        <row r="1124">
          <cell r="J1124" t="str">
            <v>標準歩掛り (県) Ⅵ-2-⑰-2</v>
          </cell>
        </row>
        <row r="1125">
          <cell r="C1125" t="str">
            <v>第　　　　号</v>
          </cell>
          <cell r="F1125" t="str">
            <v>ロングＵ字溝布設工</v>
          </cell>
          <cell r="H1125" t="str">
            <v>10m 当たり代価表</v>
          </cell>
          <cell r="J1125" t="str">
            <v>300*400*2000</v>
          </cell>
        </row>
        <row r="1126">
          <cell r="J1126">
            <v>960</v>
          </cell>
        </row>
        <row r="1127">
          <cell r="C1127" t="str">
            <v>種　　　目</v>
          </cell>
          <cell r="D1127" t="str">
            <v>形 状 寸 法</v>
          </cell>
          <cell r="E1127" t="str">
            <v>単位</v>
          </cell>
          <cell r="F1127" t="str">
            <v>数 量</v>
          </cell>
          <cell r="G1127" t="str">
            <v>単 価 (円)</v>
          </cell>
          <cell r="H1127" t="str">
            <v>金 額 (円)</v>
          </cell>
          <cell r="I1127" t="str">
            <v>処分費(円)</v>
          </cell>
          <cell r="J1127" t="str">
            <v>備</v>
          </cell>
          <cell r="K1127" t="str">
            <v>考</v>
          </cell>
        </row>
        <row r="1128">
          <cell r="C1128" t="str">
            <v xml:space="preserve"> </v>
          </cell>
          <cell r="D1128" t="str">
            <v xml:space="preserve"> </v>
          </cell>
          <cell r="E1128" t="str">
            <v xml:space="preserve"> </v>
          </cell>
          <cell r="F1128">
            <v>0</v>
          </cell>
          <cell r="G1128">
            <v>0</v>
          </cell>
          <cell r="I1128" t="str">
            <v>　</v>
          </cell>
          <cell r="K1128" t="str">
            <v>　</v>
          </cell>
        </row>
        <row r="1129">
          <cell r="C1129" t="str">
            <v>ロングＵ字溝</v>
          </cell>
          <cell r="D1129" t="str">
            <v>300*400*2000</v>
          </cell>
          <cell r="E1129" t="str">
            <v>本</v>
          </cell>
          <cell r="F1129">
            <v>5</v>
          </cell>
          <cell r="G1129">
            <v>17280</v>
          </cell>
          <cell r="H1129">
            <v>86400</v>
          </cell>
          <cell r="I1129" t="str">
            <v>　</v>
          </cell>
          <cell r="K1129">
            <v>0</v>
          </cell>
        </row>
        <row r="1130">
          <cell r="G1130">
            <v>0</v>
          </cell>
          <cell r="I1130" t="str">
            <v>　</v>
          </cell>
          <cell r="K1130" t="str">
            <v>　</v>
          </cell>
        </row>
        <row r="1131">
          <cell r="C1131" t="str">
            <v>排水構造物　U型側溝L2000</v>
          </cell>
          <cell r="D1131" t="str">
            <v>1000㎏以下</v>
          </cell>
          <cell r="E1131" t="str">
            <v>ｍ</v>
          </cell>
          <cell r="F1131">
            <v>10</v>
          </cell>
          <cell r="G1131">
            <v>2650</v>
          </cell>
          <cell r="H1131">
            <v>26500</v>
          </cell>
          <cell r="I1131" t="str">
            <v>　</v>
          </cell>
          <cell r="K1131">
            <v>0</v>
          </cell>
        </row>
        <row r="1132">
          <cell r="G1132">
            <v>0</v>
          </cell>
          <cell r="I1132" t="str">
            <v>　</v>
          </cell>
          <cell r="K1132" t="str">
            <v>　</v>
          </cell>
        </row>
        <row r="1133">
          <cell r="C1133" t="str">
            <v>再生ｸﾗｯｼｬｰﾗﾝ</v>
          </cell>
          <cell r="D1133" t="str">
            <v>RB－40</v>
          </cell>
          <cell r="E1133" t="str">
            <v>m3</v>
          </cell>
          <cell r="F1133">
            <v>1.26</v>
          </cell>
          <cell r="G1133">
            <v>1800</v>
          </cell>
          <cell r="H1133">
            <v>2268</v>
          </cell>
          <cell r="I1133" t="str">
            <v>　</v>
          </cell>
          <cell r="J1133" t="str">
            <v>0.15*0.7*10*1.20</v>
          </cell>
        </row>
        <row r="1134">
          <cell r="G1134">
            <v>0</v>
          </cell>
          <cell r="I1134" t="str">
            <v>　</v>
          </cell>
        </row>
        <row r="1135">
          <cell r="C1135">
            <v>0</v>
          </cell>
          <cell r="D1135">
            <v>0</v>
          </cell>
          <cell r="E1135">
            <v>0</v>
          </cell>
          <cell r="G1135">
            <v>0</v>
          </cell>
          <cell r="H1135">
            <v>0</v>
          </cell>
          <cell r="I1135" t="str">
            <v>　</v>
          </cell>
          <cell r="K1135">
            <v>0</v>
          </cell>
        </row>
        <row r="1136">
          <cell r="G1136">
            <v>0</v>
          </cell>
          <cell r="I1136" t="str">
            <v>　</v>
          </cell>
          <cell r="K1136" t="str">
            <v>　</v>
          </cell>
        </row>
        <row r="1137">
          <cell r="C1137">
            <v>0</v>
          </cell>
          <cell r="D1137">
            <v>0</v>
          </cell>
          <cell r="E1137">
            <v>0</v>
          </cell>
          <cell r="G1137">
            <v>0</v>
          </cell>
          <cell r="H1137">
            <v>0</v>
          </cell>
          <cell r="I1137" t="str">
            <v>　</v>
          </cell>
        </row>
        <row r="1138">
          <cell r="G1138">
            <v>0</v>
          </cell>
          <cell r="I1138" t="str">
            <v>　</v>
          </cell>
          <cell r="K1138" t="str">
            <v>　</v>
          </cell>
        </row>
        <row r="1139">
          <cell r="C1139">
            <v>0</v>
          </cell>
          <cell r="D1139">
            <v>0</v>
          </cell>
          <cell r="E1139">
            <v>0</v>
          </cell>
          <cell r="G1139">
            <v>0</v>
          </cell>
          <cell r="H1139">
            <v>0</v>
          </cell>
          <cell r="I1139" t="str">
            <v>　</v>
          </cell>
          <cell r="K1139">
            <v>0</v>
          </cell>
        </row>
        <row r="1140">
          <cell r="G1140">
            <v>0</v>
          </cell>
          <cell r="I1140" t="str">
            <v>　</v>
          </cell>
          <cell r="K1140" t="str">
            <v>　</v>
          </cell>
        </row>
        <row r="1141">
          <cell r="C1141">
            <v>0</v>
          </cell>
          <cell r="D1141">
            <v>0</v>
          </cell>
          <cell r="E1141">
            <v>0</v>
          </cell>
          <cell r="G1141">
            <v>0</v>
          </cell>
          <cell r="H1141">
            <v>0</v>
          </cell>
          <cell r="I1141" t="str">
            <v>　</v>
          </cell>
          <cell r="K1141">
            <v>0</v>
          </cell>
        </row>
        <row r="1142">
          <cell r="G1142">
            <v>0</v>
          </cell>
          <cell r="I1142" t="str">
            <v>　</v>
          </cell>
          <cell r="K1142" t="str">
            <v>　</v>
          </cell>
        </row>
        <row r="1143">
          <cell r="C1143">
            <v>0</v>
          </cell>
          <cell r="D1143">
            <v>0</v>
          </cell>
          <cell r="E1143">
            <v>0</v>
          </cell>
          <cell r="G1143">
            <v>0</v>
          </cell>
          <cell r="H1143">
            <v>0</v>
          </cell>
          <cell r="I1143" t="str">
            <v>　</v>
          </cell>
          <cell r="K1143">
            <v>0</v>
          </cell>
        </row>
        <row r="1144">
          <cell r="G1144">
            <v>0</v>
          </cell>
          <cell r="I1144" t="str">
            <v>　</v>
          </cell>
          <cell r="K1144" t="str">
            <v>　</v>
          </cell>
        </row>
        <row r="1145">
          <cell r="C1145">
            <v>0</v>
          </cell>
          <cell r="D1145">
            <v>0</v>
          </cell>
          <cell r="E1145">
            <v>0</v>
          </cell>
          <cell r="G1145">
            <v>0</v>
          </cell>
          <cell r="H1145">
            <v>0</v>
          </cell>
        </row>
        <row r="1146">
          <cell r="I1146" t="str">
            <v>　</v>
          </cell>
          <cell r="K1146" t="str">
            <v>　</v>
          </cell>
        </row>
        <row r="1147">
          <cell r="I1147" t="str">
            <v>　</v>
          </cell>
          <cell r="K1147">
            <v>0</v>
          </cell>
        </row>
        <row r="1148">
          <cell r="I1148" t="str">
            <v>　</v>
          </cell>
          <cell r="K1148" t="str">
            <v>　</v>
          </cell>
        </row>
        <row r="1149">
          <cell r="I1149" t="str">
            <v>　</v>
          </cell>
          <cell r="K1149">
            <v>0</v>
          </cell>
        </row>
        <row r="1150">
          <cell r="I1150" t="str">
            <v>　</v>
          </cell>
          <cell r="K1150" t="str">
            <v>　</v>
          </cell>
        </row>
        <row r="1151">
          <cell r="I1151" t="str">
            <v>　</v>
          </cell>
          <cell r="K1151">
            <v>0</v>
          </cell>
        </row>
        <row r="1152">
          <cell r="F1152" t="str">
            <v xml:space="preserve"> </v>
          </cell>
          <cell r="I1152" t="str">
            <v>　</v>
          </cell>
        </row>
        <row r="1153">
          <cell r="C1153" t="str">
            <v>計</v>
          </cell>
          <cell r="H1153">
            <v>115168</v>
          </cell>
          <cell r="I1153" t="str">
            <v>　</v>
          </cell>
        </row>
        <row r="1154">
          <cell r="F1154">
            <v>0</v>
          </cell>
        </row>
        <row r="1155">
          <cell r="C1155" t="str">
            <v>1ｍ当り</v>
          </cell>
          <cell r="H1155">
            <v>11516</v>
          </cell>
        </row>
        <row r="1157">
          <cell r="J1157" t="str">
            <v>標準歩掛り (県) Ⅵ-2-⑰-2</v>
          </cell>
        </row>
        <row r="1158">
          <cell r="C1158" t="str">
            <v>第　　　　号</v>
          </cell>
          <cell r="F1158" t="str">
            <v>ロングＵ字溝布設工</v>
          </cell>
          <cell r="H1158" t="str">
            <v>10m 当たり代価表</v>
          </cell>
          <cell r="J1158" t="str">
            <v>300*500*2000</v>
          </cell>
        </row>
        <row r="1159">
          <cell r="J1159">
            <v>1110</v>
          </cell>
        </row>
        <row r="1160">
          <cell r="C1160" t="str">
            <v>種　　　目</v>
          </cell>
          <cell r="D1160" t="str">
            <v>形 状 寸 法</v>
          </cell>
          <cell r="E1160" t="str">
            <v>単位</v>
          </cell>
          <cell r="F1160" t="str">
            <v>数 量</v>
          </cell>
          <cell r="G1160" t="str">
            <v>単 価 (円)</v>
          </cell>
          <cell r="H1160" t="str">
            <v>金 額 (円)</v>
          </cell>
          <cell r="I1160" t="str">
            <v>処分費(円)</v>
          </cell>
          <cell r="J1160" t="str">
            <v>備</v>
          </cell>
          <cell r="K1160" t="str">
            <v>考</v>
          </cell>
        </row>
        <row r="1161">
          <cell r="C1161" t="str">
            <v xml:space="preserve"> </v>
          </cell>
          <cell r="D1161" t="str">
            <v xml:space="preserve"> </v>
          </cell>
          <cell r="E1161" t="str">
            <v xml:space="preserve"> </v>
          </cell>
          <cell r="F1161">
            <v>0</v>
          </cell>
          <cell r="G1161">
            <v>0</v>
          </cell>
          <cell r="I1161" t="str">
            <v>　</v>
          </cell>
          <cell r="K1161" t="str">
            <v>　</v>
          </cell>
        </row>
        <row r="1162">
          <cell r="C1162" t="str">
            <v>ロングＵ字溝</v>
          </cell>
          <cell r="D1162" t="str">
            <v>300*500*2000</v>
          </cell>
          <cell r="E1162" t="str">
            <v>本</v>
          </cell>
          <cell r="F1162">
            <v>5</v>
          </cell>
          <cell r="G1162">
            <v>19980</v>
          </cell>
          <cell r="H1162">
            <v>99900</v>
          </cell>
          <cell r="I1162" t="str">
            <v>　</v>
          </cell>
          <cell r="K1162">
            <v>0</v>
          </cell>
        </row>
        <row r="1163">
          <cell r="G1163">
            <v>0</v>
          </cell>
          <cell r="I1163" t="str">
            <v>　</v>
          </cell>
          <cell r="K1163" t="str">
            <v>　</v>
          </cell>
        </row>
        <row r="1164">
          <cell r="C1164" t="str">
            <v>排水構造物　U型側溝L2000</v>
          </cell>
          <cell r="D1164" t="str">
            <v>1000を超え2000㎏以下</v>
          </cell>
          <cell r="E1164" t="str">
            <v>ｍ</v>
          </cell>
          <cell r="F1164">
            <v>10</v>
          </cell>
          <cell r="G1164">
            <v>3800</v>
          </cell>
          <cell r="H1164">
            <v>38000</v>
          </cell>
          <cell r="I1164" t="str">
            <v>　</v>
          </cell>
          <cell r="K1164">
            <v>0</v>
          </cell>
        </row>
        <row r="1165">
          <cell r="G1165">
            <v>0</v>
          </cell>
          <cell r="I1165" t="str">
            <v>　</v>
          </cell>
          <cell r="K1165" t="str">
            <v>　</v>
          </cell>
        </row>
        <row r="1166">
          <cell r="C1166" t="str">
            <v>再生ｸﾗｯｼｬｰﾗﾝ</v>
          </cell>
          <cell r="D1166" t="str">
            <v>RB－40</v>
          </cell>
          <cell r="E1166" t="str">
            <v>m3</v>
          </cell>
          <cell r="F1166">
            <v>1.6800000000000002</v>
          </cell>
          <cell r="G1166">
            <v>1800</v>
          </cell>
          <cell r="H1166">
            <v>3024</v>
          </cell>
          <cell r="I1166" t="str">
            <v>　</v>
          </cell>
          <cell r="J1166" t="str">
            <v>0.2*0.7*10*1.20</v>
          </cell>
        </row>
        <row r="1167">
          <cell r="G1167">
            <v>0</v>
          </cell>
          <cell r="I1167" t="str">
            <v>　</v>
          </cell>
        </row>
        <row r="1168">
          <cell r="C1168">
            <v>0</v>
          </cell>
          <cell r="D1168">
            <v>0</v>
          </cell>
          <cell r="E1168">
            <v>0</v>
          </cell>
          <cell r="G1168">
            <v>0</v>
          </cell>
          <cell r="H1168">
            <v>0</v>
          </cell>
          <cell r="I1168" t="str">
            <v>　</v>
          </cell>
          <cell r="K1168">
            <v>0</v>
          </cell>
        </row>
        <row r="1169">
          <cell r="G1169">
            <v>0</v>
          </cell>
          <cell r="I1169" t="str">
            <v>　</v>
          </cell>
          <cell r="K1169" t="str">
            <v>　</v>
          </cell>
        </row>
        <row r="1170">
          <cell r="C1170">
            <v>0</v>
          </cell>
          <cell r="D1170">
            <v>0</v>
          </cell>
          <cell r="E1170">
            <v>0</v>
          </cell>
          <cell r="G1170">
            <v>0</v>
          </cell>
          <cell r="H1170">
            <v>0</v>
          </cell>
          <cell r="I1170" t="str">
            <v>　</v>
          </cell>
        </row>
        <row r="1171">
          <cell r="G1171">
            <v>0</v>
          </cell>
          <cell r="I1171" t="str">
            <v>　</v>
          </cell>
          <cell r="K1171" t="str">
            <v>　</v>
          </cell>
        </row>
        <row r="1172">
          <cell r="C1172">
            <v>0</v>
          </cell>
          <cell r="D1172">
            <v>0</v>
          </cell>
          <cell r="E1172">
            <v>0</v>
          </cell>
          <cell r="G1172">
            <v>0</v>
          </cell>
          <cell r="H1172">
            <v>0</v>
          </cell>
          <cell r="I1172" t="str">
            <v>　</v>
          </cell>
          <cell r="K1172">
            <v>0</v>
          </cell>
        </row>
        <row r="1173">
          <cell r="G1173">
            <v>0</v>
          </cell>
          <cell r="I1173" t="str">
            <v>　</v>
          </cell>
          <cell r="K1173" t="str">
            <v>　</v>
          </cell>
        </row>
        <row r="1174">
          <cell r="C1174">
            <v>0</v>
          </cell>
          <cell r="D1174">
            <v>0</v>
          </cell>
          <cell r="E1174">
            <v>0</v>
          </cell>
          <cell r="G1174">
            <v>0</v>
          </cell>
          <cell r="H1174">
            <v>0</v>
          </cell>
          <cell r="I1174" t="str">
            <v>　</v>
          </cell>
          <cell r="K1174">
            <v>0</v>
          </cell>
        </row>
        <row r="1175">
          <cell r="G1175">
            <v>0</v>
          </cell>
          <cell r="I1175" t="str">
            <v>　</v>
          </cell>
          <cell r="K1175" t="str">
            <v>　</v>
          </cell>
        </row>
        <row r="1176">
          <cell r="C1176">
            <v>0</v>
          </cell>
          <cell r="D1176">
            <v>0</v>
          </cell>
          <cell r="E1176">
            <v>0</v>
          </cell>
          <cell r="G1176">
            <v>0</v>
          </cell>
          <cell r="H1176">
            <v>0</v>
          </cell>
          <cell r="I1176" t="str">
            <v>　</v>
          </cell>
          <cell r="K1176">
            <v>0</v>
          </cell>
        </row>
        <row r="1177">
          <cell r="G1177">
            <v>0</v>
          </cell>
          <cell r="I1177" t="str">
            <v>　</v>
          </cell>
          <cell r="K1177" t="str">
            <v>　</v>
          </cell>
        </row>
        <row r="1178">
          <cell r="C1178">
            <v>0</v>
          </cell>
          <cell r="D1178">
            <v>0</v>
          </cell>
          <cell r="E1178">
            <v>0</v>
          </cell>
          <cell r="G1178">
            <v>0</v>
          </cell>
          <cell r="H1178">
            <v>0</v>
          </cell>
        </row>
        <row r="1179">
          <cell r="I1179" t="str">
            <v>　</v>
          </cell>
          <cell r="K1179" t="str">
            <v>　</v>
          </cell>
        </row>
        <row r="1180">
          <cell r="I1180" t="str">
            <v>　</v>
          </cell>
          <cell r="K1180">
            <v>0</v>
          </cell>
        </row>
        <row r="1181">
          <cell r="I1181" t="str">
            <v>　</v>
          </cell>
          <cell r="K1181" t="str">
            <v>　</v>
          </cell>
        </row>
        <row r="1182">
          <cell r="I1182" t="str">
            <v>　</v>
          </cell>
          <cell r="K1182">
            <v>0</v>
          </cell>
        </row>
        <row r="1183">
          <cell r="I1183" t="str">
            <v>　</v>
          </cell>
          <cell r="K1183" t="str">
            <v>　</v>
          </cell>
        </row>
        <row r="1184">
          <cell r="I1184" t="str">
            <v>　</v>
          </cell>
          <cell r="K1184">
            <v>0</v>
          </cell>
        </row>
        <row r="1185">
          <cell r="F1185" t="str">
            <v xml:space="preserve"> </v>
          </cell>
          <cell r="I1185" t="str">
            <v>　</v>
          </cell>
        </row>
        <row r="1186">
          <cell r="C1186" t="str">
            <v>計</v>
          </cell>
          <cell r="H1186">
            <v>140924</v>
          </cell>
          <cell r="I1186" t="str">
            <v>　</v>
          </cell>
        </row>
        <row r="1187">
          <cell r="F1187">
            <v>0</v>
          </cell>
        </row>
        <row r="1188">
          <cell r="C1188" t="str">
            <v>1ｍ当り</v>
          </cell>
          <cell r="H1188">
            <v>14092</v>
          </cell>
        </row>
        <row r="1190">
          <cell r="J1190" t="str">
            <v>標準歩掛り (県) Ⅵ-2-⑰-2</v>
          </cell>
        </row>
        <row r="1191">
          <cell r="C1191" t="str">
            <v>第　　　　号</v>
          </cell>
          <cell r="F1191" t="str">
            <v>ロングＵ字溝布設工</v>
          </cell>
          <cell r="H1191" t="str">
            <v>10m 当たり代価表</v>
          </cell>
          <cell r="J1191" t="str">
            <v>300*600*2000</v>
          </cell>
        </row>
        <row r="1192">
          <cell r="J1192">
            <v>1250</v>
          </cell>
        </row>
        <row r="1193">
          <cell r="C1193" t="str">
            <v>種　　　目</v>
          </cell>
          <cell r="D1193" t="str">
            <v>形 状 寸 法</v>
          </cell>
          <cell r="E1193" t="str">
            <v>単位</v>
          </cell>
          <cell r="F1193" t="str">
            <v>数 量</v>
          </cell>
          <cell r="G1193" t="str">
            <v>単 価 (円)</v>
          </cell>
          <cell r="H1193" t="str">
            <v>金 額 (円)</v>
          </cell>
          <cell r="I1193" t="str">
            <v>処分費(円)</v>
          </cell>
          <cell r="J1193" t="str">
            <v>備</v>
          </cell>
          <cell r="K1193" t="str">
            <v>考</v>
          </cell>
        </row>
        <row r="1194">
          <cell r="C1194" t="str">
            <v xml:space="preserve"> </v>
          </cell>
          <cell r="D1194" t="str">
            <v xml:space="preserve"> </v>
          </cell>
          <cell r="E1194" t="str">
            <v xml:space="preserve"> </v>
          </cell>
          <cell r="F1194">
            <v>0</v>
          </cell>
          <cell r="G1194">
            <v>0</v>
          </cell>
          <cell r="I1194" t="str">
            <v>　</v>
          </cell>
          <cell r="K1194" t="str">
            <v>　</v>
          </cell>
        </row>
        <row r="1195">
          <cell r="C1195" t="str">
            <v>ロングＵ字溝</v>
          </cell>
          <cell r="D1195" t="str">
            <v>300*600*2000</v>
          </cell>
          <cell r="E1195" t="str">
            <v>本</v>
          </cell>
          <cell r="F1195">
            <v>5</v>
          </cell>
          <cell r="G1195">
            <v>22500</v>
          </cell>
          <cell r="H1195">
            <v>112500</v>
          </cell>
          <cell r="I1195" t="str">
            <v>　</v>
          </cell>
          <cell r="K1195">
            <v>0</v>
          </cell>
        </row>
        <row r="1196">
          <cell r="G1196">
            <v>0</v>
          </cell>
          <cell r="I1196" t="str">
            <v>　</v>
          </cell>
          <cell r="K1196" t="str">
            <v>　</v>
          </cell>
        </row>
        <row r="1197">
          <cell r="C1197" t="str">
            <v>排水構造物　U型側溝L2000</v>
          </cell>
          <cell r="D1197" t="str">
            <v>1000を超え2000㎏以下</v>
          </cell>
          <cell r="E1197" t="str">
            <v>ｍ</v>
          </cell>
          <cell r="F1197">
            <v>10</v>
          </cell>
          <cell r="G1197">
            <v>3800</v>
          </cell>
          <cell r="H1197">
            <v>38000</v>
          </cell>
          <cell r="I1197" t="str">
            <v>　</v>
          </cell>
          <cell r="K1197">
            <v>0</v>
          </cell>
        </row>
        <row r="1198">
          <cell r="G1198">
            <v>0</v>
          </cell>
          <cell r="I1198" t="str">
            <v>　</v>
          </cell>
          <cell r="K1198" t="str">
            <v>　</v>
          </cell>
        </row>
        <row r="1199">
          <cell r="C1199" t="str">
            <v>再生ｸﾗｯｼｬｰﾗﾝ</v>
          </cell>
          <cell r="D1199" t="str">
            <v>RB－40</v>
          </cell>
          <cell r="E1199" t="str">
            <v>m3</v>
          </cell>
          <cell r="F1199">
            <v>1.6800000000000002</v>
          </cell>
          <cell r="G1199">
            <v>1800</v>
          </cell>
          <cell r="H1199">
            <v>3024</v>
          </cell>
          <cell r="I1199" t="str">
            <v>　</v>
          </cell>
          <cell r="J1199" t="str">
            <v>0.2*0.7*10*1.20</v>
          </cell>
        </row>
        <row r="1200">
          <cell r="G1200">
            <v>0</v>
          </cell>
          <cell r="I1200" t="str">
            <v>　</v>
          </cell>
        </row>
        <row r="1201">
          <cell r="C1201">
            <v>0</v>
          </cell>
          <cell r="D1201">
            <v>0</v>
          </cell>
          <cell r="E1201">
            <v>0</v>
          </cell>
          <cell r="G1201">
            <v>0</v>
          </cell>
          <cell r="H1201">
            <v>0</v>
          </cell>
          <cell r="I1201" t="str">
            <v>　</v>
          </cell>
          <cell r="K1201">
            <v>0</v>
          </cell>
        </row>
        <row r="1202">
          <cell r="G1202">
            <v>0</v>
          </cell>
          <cell r="I1202" t="str">
            <v>　</v>
          </cell>
          <cell r="K1202" t="str">
            <v>　</v>
          </cell>
        </row>
        <row r="1203">
          <cell r="C1203">
            <v>0</v>
          </cell>
          <cell r="D1203">
            <v>0</v>
          </cell>
          <cell r="E1203">
            <v>0</v>
          </cell>
          <cell r="G1203">
            <v>0</v>
          </cell>
          <cell r="H1203">
            <v>0</v>
          </cell>
          <cell r="I1203" t="str">
            <v>　</v>
          </cell>
        </row>
        <row r="1204">
          <cell r="G1204">
            <v>0</v>
          </cell>
          <cell r="I1204" t="str">
            <v>　</v>
          </cell>
          <cell r="K1204" t="str">
            <v>　</v>
          </cell>
        </row>
        <row r="1205">
          <cell r="C1205">
            <v>0</v>
          </cell>
          <cell r="D1205">
            <v>0</v>
          </cell>
          <cell r="E1205">
            <v>0</v>
          </cell>
          <cell r="G1205">
            <v>0</v>
          </cell>
          <cell r="H1205">
            <v>0</v>
          </cell>
          <cell r="I1205" t="str">
            <v>　</v>
          </cell>
          <cell r="K1205">
            <v>0</v>
          </cell>
        </row>
        <row r="1206">
          <cell r="G1206">
            <v>0</v>
          </cell>
          <cell r="I1206" t="str">
            <v>　</v>
          </cell>
          <cell r="K1206" t="str">
            <v>　</v>
          </cell>
        </row>
        <row r="1207">
          <cell r="C1207">
            <v>0</v>
          </cell>
          <cell r="D1207">
            <v>0</v>
          </cell>
          <cell r="E1207">
            <v>0</v>
          </cell>
          <cell r="G1207">
            <v>0</v>
          </cell>
          <cell r="H1207">
            <v>0</v>
          </cell>
          <cell r="I1207" t="str">
            <v>　</v>
          </cell>
          <cell r="K1207">
            <v>0</v>
          </cell>
        </row>
        <row r="1208">
          <cell r="G1208">
            <v>0</v>
          </cell>
          <cell r="I1208" t="str">
            <v>　</v>
          </cell>
          <cell r="K1208" t="str">
            <v>　</v>
          </cell>
        </row>
        <row r="1209">
          <cell r="C1209">
            <v>0</v>
          </cell>
          <cell r="D1209">
            <v>0</v>
          </cell>
          <cell r="E1209">
            <v>0</v>
          </cell>
          <cell r="G1209">
            <v>0</v>
          </cell>
          <cell r="H1209">
            <v>0</v>
          </cell>
          <cell r="I1209" t="str">
            <v>　</v>
          </cell>
          <cell r="K1209">
            <v>0</v>
          </cell>
        </row>
        <row r="1210">
          <cell r="G1210">
            <v>0</v>
          </cell>
          <cell r="I1210" t="str">
            <v>　</v>
          </cell>
          <cell r="K1210" t="str">
            <v>　</v>
          </cell>
        </row>
        <row r="1211">
          <cell r="C1211">
            <v>0</v>
          </cell>
          <cell r="D1211">
            <v>0</v>
          </cell>
          <cell r="E1211">
            <v>0</v>
          </cell>
          <cell r="G1211">
            <v>0</v>
          </cell>
          <cell r="H1211">
            <v>0</v>
          </cell>
        </row>
        <row r="1212">
          <cell r="I1212" t="str">
            <v>　</v>
          </cell>
          <cell r="K1212" t="str">
            <v>　</v>
          </cell>
        </row>
        <row r="1213">
          <cell r="I1213" t="str">
            <v>　</v>
          </cell>
          <cell r="K1213">
            <v>0</v>
          </cell>
        </row>
        <row r="1214">
          <cell r="I1214" t="str">
            <v>　</v>
          </cell>
          <cell r="K1214" t="str">
            <v>　</v>
          </cell>
        </row>
        <row r="1215">
          <cell r="I1215" t="str">
            <v>　</v>
          </cell>
          <cell r="K1215">
            <v>0</v>
          </cell>
        </row>
        <row r="1216">
          <cell r="I1216" t="str">
            <v>　</v>
          </cell>
          <cell r="K1216" t="str">
            <v>　</v>
          </cell>
        </row>
        <row r="1217">
          <cell r="I1217" t="str">
            <v>　</v>
          </cell>
          <cell r="K1217">
            <v>0</v>
          </cell>
        </row>
        <row r="1218">
          <cell r="F1218" t="str">
            <v xml:space="preserve"> </v>
          </cell>
          <cell r="I1218" t="str">
            <v>　</v>
          </cell>
        </row>
        <row r="1219">
          <cell r="C1219" t="str">
            <v>計</v>
          </cell>
          <cell r="H1219">
            <v>153524</v>
          </cell>
          <cell r="I1219" t="str">
            <v>　</v>
          </cell>
        </row>
        <row r="1220">
          <cell r="F1220">
            <v>0</v>
          </cell>
        </row>
        <row r="1221">
          <cell r="C1221" t="str">
            <v>1ｍ当り</v>
          </cell>
          <cell r="H1221">
            <v>15352</v>
          </cell>
        </row>
        <row r="1223">
          <cell r="J1223" t="str">
            <v>標準歩掛り (県) Ⅵ-2-⑰-2</v>
          </cell>
        </row>
        <row r="1224">
          <cell r="C1224" t="str">
            <v>第　　　　号</v>
          </cell>
          <cell r="F1224" t="str">
            <v>ロングＵ字溝布設工</v>
          </cell>
          <cell r="H1224" t="str">
            <v>10m 当たり代価表</v>
          </cell>
          <cell r="J1224" t="str">
            <v>400*400*2000</v>
          </cell>
        </row>
        <row r="1225">
          <cell r="J1225">
            <v>1010</v>
          </cell>
        </row>
        <row r="1226">
          <cell r="C1226" t="str">
            <v>種　　　目</v>
          </cell>
          <cell r="D1226" t="str">
            <v>形 状 寸 法</v>
          </cell>
          <cell r="E1226" t="str">
            <v>単位</v>
          </cell>
          <cell r="F1226" t="str">
            <v>数 量</v>
          </cell>
          <cell r="G1226" t="str">
            <v>単 価 (円)</v>
          </cell>
          <cell r="H1226" t="str">
            <v>金 額 (円)</v>
          </cell>
          <cell r="I1226" t="str">
            <v>処分費(円)</v>
          </cell>
          <cell r="J1226" t="str">
            <v>備</v>
          </cell>
          <cell r="K1226" t="str">
            <v>考</v>
          </cell>
        </row>
        <row r="1227">
          <cell r="C1227" t="str">
            <v xml:space="preserve"> </v>
          </cell>
          <cell r="D1227" t="str">
            <v xml:space="preserve"> </v>
          </cell>
          <cell r="E1227" t="str">
            <v xml:space="preserve"> </v>
          </cell>
          <cell r="F1227">
            <v>0</v>
          </cell>
          <cell r="G1227">
            <v>0</v>
          </cell>
          <cell r="I1227" t="str">
            <v>　</v>
          </cell>
          <cell r="K1227" t="str">
            <v>　</v>
          </cell>
        </row>
        <row r="1228">
          <cell r="C1228" t="str">
            <v>ロングＵ字溝</v>
          </cell>
          <cell r="D1228" t="str">
            <v>400*400*2000</v>
          </cell>
          <cell r="E1228" t="str">
            <v>本</v>
          </cell>
          <cell r="F1228">
            <v>5</v>
          </cell>
          <cell r="G1228">
            <v>19190</v>
          </cell>
          <cell r="H1228">
            <v>95950</v>
          </cell>
          <cell r="I1228" t="str">
            <v>　</v>
          </cell>
          <cell r="K1228">
            <v>0</v>
          </cell>
        </row>
        <row r="1229">
          <cell r="G1229">
            <v>0</v>
          </cell>
          <cell r="I1229" t="str">
            <v>　</v>
          </cell>
          <cell r="K1229" t="str">
            <v>　</v>
          </cell>
        </row>
        <row r="1230">
          <cell r="C1230" t="str">
            <v>排水構造物　U型側溝L2000</v>
          </cell>
          <cell r="D1230" t="str">
            <v>1000を超え2000㎏以下</v>
          </cell>
          <cell r="E1230" t="str">
            <v>ｍ</v>
          </cell>
          <cell r="F1230">
            <v>10</v>
          </cell>
          <cell r="G1230">
            <v>3800</v>
          </cell>
          <cell r="H1230">
            <v>38000</v>
          </cell>
          <cell r="I1230" t="str">
            <v>　</v>
          </cell>
          <cell r="K1230">
            <v>0</v>
          </cell>
        </row>
        <row r="1231">
          <cell r="G1231">
            <v>0</v>
          </cell>
          <cell r="I1231" t="str">
            <v>　</v>
          </cell>
          <cell r="K1231" t="str">
            <v>　</v>
          </cell>
        </row>
        <row r="1232">
          <cell r="C1232" t="str">
            <v>再生ｸﾗｯｼｬｰﾗﾝ</v>
          </cell>
          <cell r="D1232" t="str">
            <v>RB－40</v>
          </cell>
          <cell r="E1232" t="str">
            <v>m3</v>
          </cell>
          <cell r="F1232">
            <v>1.92</v>
          </cell>
          <cell r="G1232">
            <v>1800</v>
          </cell>
          <cell r="H1232">
            <v>3456</v>
          </cell>
          <cell r="I1232" t="str">
            <v>　</v>
          </cell>
          <cell r="J1232" t="str">
            <v>0.2*0.8*10*1.20</v>
          </cell>
        </row>
        <row r="1233">
          <cell r="G1233">
            <v>0</v>
          </cell>
          <cell r="I1233" t="str">
            <v>　</v>
          </cell>
        </row>
        <row r="1234">
          <cell r="C1234">
            <v>0</v>
          </cell>
          <cell r="D1234">
            <v>0</v>
          </cell>
          <cell r="E1234">
            <v>0</v>
          </cell>
          <cell r="G1234">
            <v>0</v>
          </cell>
          <cell r="H1234">
            <v>0</v>
          </cell>
          <cell r="I1234" t="str">
            <v>　</v>
          </cell>
          <cell r="K1234">
            <v>0</v>
          </cell>
        </row>
        <row r="1235">
          <cell r="G1235">
            <v>0</v>
          </cell>
          <cell r="I1235" t="str">
            <v>　</v>
          </cell>
          <cell r="K1235" t="str">
            <v>　</v>
          </cell>
        </row>
        <row r="1236">
          <cell r="C1236">
            <v>0</v>
          </cell>
          <cell r="D1236">
            <v>0</v>
          </cell>
          <cell r="E1236">
            <v>0</v>
          </cell>
          <cell r="G1236">
            <v>0</v>
          </cell>
          <cell r="H1236">
            <v>0</v>
          </cell>
          <cell r="I1236" t="str">
            <v>　</v>
          </cell>
        </row>
        <row r="1237">
          <cell r="G1237">
            <v>0</v>
          </cell>
          <cell r="I1237" t="str">
            <v>　</v>
          </cell>
          <cell r="K1237" t="str">
            <v>　</v>
          </cell>
        </row>
        <row r="1238">
          <cell r="C1238">
            <v>0</v>
          </cell>
          <cell r="D1238">
            <v>0</v>
          </cell>
          <cell r="E1238">
            <v>0</v>
          </cell>
          <cell r="G1238">
            <v>0</v>
          </cell>
          <cell r="H1238">
            <v>0</v>
          </cell>
          <cell r="I1238" t="str">
            <v>　</v>
          </cell>
          <cell r="K1238">
            <v>0</v>
          </cell>
        </row>
        <row r="1239">
          <cell r="G1239">
            <v>0</v>
          </cell>
          <cell r="I1239" t="str">
            <v>　</v>
          </cell>
          <cell r="K1239" t="str">
            <v>　</v>
          </cell>
        </row>
        <row r="1240">
          <cell r="C1240">
            <v>0</v>
          </cell>
          <cell r="D1240">
            <v>0</v>
          </cell>
          <cell r="E1240">
            <v>0</v>
          </cell>
          <cell r="G1240">
            <v>0</v>
          </cell>
          <cell r="H1240">
            <v>0</v>
          </cell>
          <cell r="I1240" t="str">
            <v>　</v>
          </cell>
          <cell r="K1240">
            <v>0</v>
          </cell>
        </row>
        <row r="1241">
          <cell r="G1241">
            <v>0</v>
          </cell>
          <cell r="I1241" t="str">
            <v>　</v>
          </cell>
          <cell r="K1241" t="str">
            <v>　</v>
          </cell>
        </row>
        <row r="1242">
          <cell r="C1242">
            <v>0</v>
          </cell>
          <cell r="D1242">
            <v>0</v>
          </cell>
          <cell r="E1242">
            <v>0</v>
          </cell>
          <cell r="G1242">
            <v>0</v>
          </cell>
          <cell r="H1242">
            <v>0</v>
          </cell>
          <cell r="I1242" t="str">
            <v>　</v>
          </cell>
          <cell r="K1242">
            <v>0</v>
          </cell>
        </row>
        <row r="1243">
          <cell r="G1243">
            <v>0</v>
          </cell>
          <cell r="I1243" t="str">
            <v>　</v>
          </cell>
          <cell r="K1243" t="str">
            <v>　</v>
          </cell>
        </row>
        <row r="1244">
          <cell r="C1244">
            <v>0</v>
          </cell>
          <cell r="D1244">
            <v>0</v>
          </cell>
          <cell r="E1244">
            <v>0</v>
          </cell>
          <cell r="G1244">
            <v>0</v>
          </cell>
          <cell r="H1244">
            <v>0</v>
          </cell>
        </row>
        <row r="1245">
          <cell r="I1245" t="str">
            <v>　</v>
          </cell>
          <cell r="K1245" t="str">
            <v>　</v>
          </cell>
        </row>
        <row r="1246">
          <cell r="I1246" t="str">
            <v>　</v>
          </cell>
          <cell r="K1246">
            <v>0</v>
          </cell>
        </row>
        <row r="1247">
          <cell r="I1247" t="str">
            <v>　</v>
          </cell>
          <cell r="K1247" t="str">
            <v>　</v>
          </cell>
        </row>
        <row r="1248">
          <cell r="I1248" t="str">
            <v>　</v>
          </cell>
          <cell r="K1248">
            <v>0</v>
          </cell>
        </row>
        <row r="1249">
          <cell r="I1249" t="str">
            <v>　</v>
          </cell>
          <cell r="K1249" t="str">
            <v>　</v>
          </cell>
        </row>
        <row r="1250">
          <cell r="I1250" t="str">
            <v>　</v>
          </cell>
          <cell r="K1250">
            <v>0</v>
          </cell>
        </row>
        <row r="1251">
          <cell r="F1251" t="str">
            <v xml:space="preserve"> </v>
          </cell>
          <cell r="I1251" t="str">
            <v>　</v>
          </cell>
        </row>
        <row r="1252">
          <cell r="C1252" t="str">
            <v>計</v>
          </cell>
          <cell r="H1252">
            <v>137406</v>
          </cell>
          <cell r="I1252" t="str">
            <v>　</v>
          </cell>
        </row>
        <row r="1253">
          <cell r="F1253">
            <v>0</v>
          </cell>
        </row>
        <row r="1254">
          <cell r="C1254" t="str">
            <v>1ｍ当り</v>
          </cell>
          <cell r="H1254">
            <v>13740</v>
          </cell>
        </row>
        <row r="1256">
          <cell r="J1256" t="str">
            <v>標準歩掛り (県) Ⅵ-2-⑰-2</v>
          </cell>
        </row>
        <row r="1257">
          <cell r="C1257" t="str">
            <v>第　　　　号</v>
          </cell>
          <cell r="F1257" t="str">
            <v>ロングＵ字溝布設工</v>
          </cell>
          <cell r="H1257" t="str">
            <v>10m 当たり代価表</v>
          </cell>
          <cell r="J1257" t="str">
            <v>400*500*2000</v>
          </cell>
        </row>
        <row r="1258">
          <cell r="J1258">
            <v>1150</v>
          </cell>
        </row>
        <row r="1259">
          <cell r="C1259" t="str">
            <v>種　　　目</v>
          </cell>
          <cell r="D1259" t="str">
            <v>形 状 寸 法</v>
          </cell>
          <cell r="E1259" t="str">
            <v>単位</v>
          </cell>
          <cell r="F1259" t="str">
            <v>数 量</v>
          </cell>
          <cell r="G1259" t="str">
            <v>単 価 (円)</v>
          </cell>
          <cell r="H1259" t="str">
            <v>金 額 (円)</v>
          </cell>
          <cell r="I1259" t="str">
            <v>処分費(円)</v>
          </cell>
          <cell r="J1259" t="str">
            <v>備</v>
          </cell>
          <cell r="K1259" t="str">
            <v>考</v>
          </cell>
        </row>
        <row r="1260">
          <cell r="C1260" t="str">
            <v xml:space="preserve"> </v>
          </cell>
          <cell r="D1260" t="str">
            <v xml:space="preserve"> </v>
          </cell>
          <cell r="E1260" t="str">
            <v xml:space="preserve"> </v>
          </cell>
          <cell r="F1260">
            <v>0</v>
          </cell>
          <cell r="G1260">
            <v>0</v>
          </cell>
          <cell r="I1260" t="str">
            <v>　</v>
          </cell>
          <cell r="K1260" t="str">
            <v>　</v>
          </cell>
        </row>
        <row r="1261">
          <cell r="C1261" t="str">
            <v>ロングＵ字溝</v>
          </cell>
          <cell r="D1261" t="str">
            <v>400*500*2000</v>
          </cell>
          <cell r="E1261" t="str">
            <v>本</v>
          </cell>
          <cell r="F1261">
            <v>5</v>
          </cell>
          <cell r="G1261">
            <v>21850</v>
          </cell>
          <cell r="H1261">
            <v>109250</v>
          </cell>
          <cell r="I1261" t="str">
            <v>　</v>
          </cell>
          <cell r="K1261">
            <v>0</v>
          </cell>
        </row>
        <row r="1262">
          <cell r="G1262">
            <v>0</v>
          </cell>
          <cell r="I1262" t="str">
            <v>　</v>
          </cell>
          <cell r="K1262" t="str">
            <v>　</v>
          </cell>
        </row>
        <row r="1263">
          <cell r="C1263" t="str">
            <v>排水構造物　U型側溝L2000</v>
          </cell>
          <cell r="D1263" t="str">
            <v>1000を超え2000㎏以下</v>
          </cell>
          <cell r="E1263" t="str">
            <v>ｍ</v>
          </cell>
          <cell r="F1263">
            <v>10</v>
          </cell>
          <cell r="G1263">
            <v>3800</v>
          </cell>
          <cell r="H1263">
            <v>38000</v>
          </cell>
          <cell r="I1263" t="str">
            <v>　</v>
          </cell>
          <cell r="K1263">
            <v>0</v>
          </cell>
        </row>
        <row r="1264">
          <cell r="G1264">
            <v>0</v>
          </cell>
          <cell r="I1264" t="str">
            <v>　</v>
          </cell>
          <cell r="K1264" t="str">
            <v>　</v>
          </cell>
        </row>
        <row r="1265">
          <cell r="C1265" t="str">
            <v>再生ｸﾗｯｼｬｰﾗﾝ</v>
          </cell>
          <cell r="D1265" t="str">
            <v>RB－40</v>
          </cell>
          <cell r="E1265" t="str">
            <v>m3</v>
          </cell>
          <cell r="F1265">
            <v>1.92</v>
          </cell>
          <cell r="G1265">
            <v>1800</v>
          </cell>
          <cell r="H1265">
            <v>3456</v>
          </cell>
          <cell r="I1265" t="str">
            <v>　</v>
          </cell>
          <cell r="J1265" t="str">
            <v>0.2*0.8*10*1.20</v>
          </cell>
        </row>
        <row r="1266">
          <cell r="G1266">
            <v>0</v>
          </cell>
          <cell r="I1266" t="str">
            <v>　</v>
          </cell>
        </row>
        <row r="1267">
          <cell r="C1267">
            <v>0</v>
          </cell>
          <cell r="D1267">
            <v>0</v>
          </cell>
          <cell r="E1267">
            <v>0</v>
          </cell>
          <cell r="G1267">
            <v>0</v>
          </cell>
          <cell r="H1267">
            <v>0</v>
          </cell>
          <cell r="I1267" t="str">
            <v>　</v>
          </cell>
          <cell r="K1267">
            <v>0</v>
          </cell>
        </row>
        <row r="1268">
          <cell r="G1268">
            <v>0</v>
          </cell>
          <cell r="I1268" t="str">
            <v>　</v>
          </cell>
          <cell r="K1268" t="str">
            <v>　</v>
          </cell>
        </row>
        <row r="1269">
          <cell r="C1269">
            <v>0</v>
          </cell>
          <cell r="D1269">
            <v>0</v>
          </cell>
          <cell r="E1269">
            <v>0</v>
          </cell>
          <cell r="G1269">
            <v>0</v>
          </cell>
          <cell r="H1269">
            <v>0</v>
          </cell>
          <cell r="I1269" t="str">
            <v>　</v>
          </cell>
        </row>
        <row r="1270">
          <cell r="G1270">
            <v>0</v>
          </cell>
          <cell r="I1270" t="str">
            <v>　</v>
          </cell>
          <cell r="K1270" t="str">
            <v>　</v>
          </cell>
        </row>
        <row r="1271">
          <cell r="C1271">
            <v>0</v>
          </cell>
          <cell r="D1271">
            <v>0</v>
          </cell>
          <cell r="E1271">
            <v>0</v>
          </cell>
          <cell r="G1271">
            <v>0</v>
          </cell>
          <cell r="H1271">
            <v>0</v>
          </cell>
          <cell r="I1271" t="str">
            <v>　</v>
          </cell>
          <cell r="K1271">
            <v>0</v>
          </cell>
        </row>
        <row r="1272">
          <cell r="G1272">
            <v>0</v>
          </cell>
          <cell r="I1272" t="str">
            <v>　</v>
          </cell>
          <cell r="K1272" t="str">
            <v>　</v>
          </cell>
        </row>
        <row r="1273">
          <cell r="C1273">
            <v>0</v>
          </cell>
          <cell r="D1273">
            <v>0</v>
          </cell>
          <cell r="E1273">
            <v>0</v>
          </cell>
          <cell r="G1273">
            <v>0</v>
          </cell>
          <cell r="H1273">
            <v>0</v>
          </cell>
          <cell r="I1273" t="str">
            <v>　</v>
          </cell>
          <cell r="K1273">
            <v>0</v>
          </cell>
        </row>
        <row r="1274">
          <cell r="G1274">
            <v>0</v>
          </cell>
          <cell r="I1274" t="str">
            <v>　</v>
          </cell>
          <cell r="K1274" t="str">
            <v>　</v>
          </cell>
        </row>
        <row r="1275">
          <cell r="C1275">
            <v>0</v>
          </cell>
          <cell r="D1275">
            <v>0</v>
          </cell>
          <cell r="E1275">
            <v>0</v>
          </cell>
          <cell r="G1275">
            <v>0</v>
          </cell>
          <cell r="H1275">
            <v>0</v>
          </cell>
          <cell r="I1275" t="str">
            <v>　</v>
          </cell>
          <cell r="K1275">
            <v>0</v>
          </cell>
        </row>
        <row r="1276">
          <cell r="G1276">
            <v>0</v>
          </cell>
          <cell r="I1276" t="str">
            <v>　</v>
          </cell>
          <cell r="K1276" t="str">
            <v>　</v>
          </cell>
        </row>
        <row r="1277">
          <cell r="C1277">
            <v>0</v>
          </cell>
          <cell r="D1277">
            <v>0</v>
          </cell>
          <cell r="E1277">
            <v>0</v>
          </cell>
          <cell r="G1277">
            <v>0</v>
          </cell>
          <cell r="H1277">
            <v>0</v>
          </cell>
        </row>
        <row r="1278">
          <cell r="I1278" t="str">
            <v>　</v>
          </cell>
          <cell r="K1278" t="str">
            <v>　</v>
          </cell>
        </row>
        <row r="1279">
          <cell r="I1279" t="str">
            <v>　</v>
          </cell>
          <cell r="K1279">
            <v>0</v>
          </cell>
        </row>
        <row r="1280">
          <cell r="I1280" t="str">
            <v>　</v>
          </cell>
          <cell r="K1280" t="str">
            <v>　</v>
          </cell>
        </row>
        <row r="1281">
          <cell r="I1281" t="str">
            <v>　</v>
          </cell>
          <cell r="K1281">
            <v>0</v>
          </cell>
        </row>
        <row r="1282">
          <cell r="I1282" t="str">
            <v>　</v>
          </cell>
          <cell r="K1282" t="str">
            <v>　</v>
          </cell>
        </row>
        <row r="1283">
          <cell r="I1283" t="str">
            <v>　</v>
          </cell>
          <cell r="K1283">
            <v>0</v>
          </cell>
        </row>
        <row r="1284">
          <cell r="F1284" t="str">
            <v xml:space="preserve"> </v>
          </cell>
          <cell r="I1284" t="str">
            <v>　</v>
          </cell>
        </row>
        <row r="1285">
          <cell r="C1285" t="str">
            <v>計</v>
          </cell>
          <cell r="H1285">
            <v>150706</v>
          </cell>
          <cell r="I1285" t="str">
            <v>　</v>
          </cell>
        </row>
        <row r="1286">
          <cell r="F1286">
            <v>0</v>
          </cell>
        </row>
        <row r="1287">
          <cell r="C1287" t="str">
            <v>1ｍ当り</v>
          </cell>
          <cell r="H1287">
            <v>15070</v>
          </cell>
        </row>
        <row r="1289">
          <cell r="J1289" t="str">
            <v>標準歩掛り (県) Ⅵ-2-⑰-2</v>
          </cell>
        </row>
        <row r="1290">
          <cell r="C1290" t="str">
            <v>第　　　　号</v>
          </cell>
          <cell r="F1290" t="str">
            <v>ロングＵ字溝布設工</v>
          </cell>
          <cell r="H1290" t="str">
            <v>10m 当たり代価表</v>
          </cell>
          <cell r="J1290" t="str">
            <v>400*600*2000</v>
          </cell>
        </row>
        <row r="1291">
          <cell r="J1291">
            <v>1460</v>
          </cell>
        </row>
        <row r="1292">
          <cell r="C1292" t="str">
            <v>種　　　目</v>
          </cell>
          <cell r="D1292" t="str">
            <v>形 状 寸 法</v>
          </cell>
          <cell r="E1292" t="str">
            <v>単位</v>
          </cell>
          <cell r="F1292" t="str">
            <v>数 量</v>
          </cell>
          <cell r="G1292" t="str">
            <v>単 価 (円)</v>
          </cell>
          <cell r="H1292" t="str">
            <v>金 額 (円)</v>
          </cell>
          <cell r="I1292" t="str">
            <v>処分費(円)</v>
          </cell>
          <cell r="J1292" t="str">
            <v>備</v>
          </cell>
          <cell r="K1292" t="str">
            <v>考</v>
          </cell>
        </row>
        <row r="1293">
          <cell r="C1293" t="str">
            <v xml:space="preserve"> </v>
          </cell>
          <cell r="D1293" t="str">
            <v xml:space="preserve"> </v>
          </cell>
          <cell r="E1293" t="str">
            <v xml:space="preserve"> </v>
          </cell>
          <cell r="F1293">
            <v>0</v>
          </cell>
          <cell r="G1293">
            <v>0</v>
          </cell>
          <cell r="I1293" t="str">
            <v>　</v>
          </cell>
          <cell r="K1293" t="str">
            <v>　</v>
          </cell>
        </row>
        <row r="1294">
          <cell r="C1294" t="str">
            <v>ロングＵ字溝</v>
          </cell>
          <cell r="D1294" t="str">
            <v>400*600*2000</v>
          </cell>
          <cell r="E1294" t="str">
            <v>本</v>
          </cell>
          <cell r="F1294">
            <v>5</v>
          </cell>
          <cell r="G1294">
            <v>30660</v>
          </cell>
          <cell r="H1294">
            <v>153300</v>
          </cell>
          <cell r="I1294" t="str">
            <v>　</v>
          </cell>
          <cell r="K1294">
            <v>0</v>
          </cell>
        </row>
        <row r="1295">
          <cell r="G1295">
            <v>0</v>
          </cell>
          <cell r="I1295" t="str">
            <v>　</v>
          </cell>
          <cell r="K1295" t="str">
            <v>　</v>
          </cell>
        </row>
        <row r="1296">
          <cell r="C1296" t="str">
            <v>排水構造物　U型側溝L2000</v>
          </cell>
          <cell r="D1296" t="str">
            <v>1000を超え2000㎏以下</v>
          </cell>
          <cell r="E1296" t="str">
            <v>ｍ</v>
          </cell>
          <cell r="F1296">
            <v>10</v>
          </cell>
          <cell r="G1296">
            <v>3800</v>
          </cell>
          <cell r="H1296">
            <v>38000</v>
          </cell>
          <cell r="I1296" t="str">
            <v>　</v>
          </cell>
          <cell r="K1296">
            <v>0</v>
          </cell>
        </row>
        <row r="1297">
          <cell r="G1297">
            <v>0</v>
          </cell>
          <cell r="I1297" t="str">
            <v>　</v>
          </cell>
          <cell r="K1297" t="str">
            <v>　</v>
          </cell>
        </row>
        <row r="1298">
          <cell r="C1298" t="str">
            <v>再生ｸﾗｯｼｬｰﾗﾝ</v>
          </cell>
          <cell r="D1298" t="str">
            <v>RB－40</v>
          </cell>
          <cell r="E1298" t="str">
            <v>m3</v>
          </cell>
          <cell r="F1298">
            <v>1.92</v>
          </cell>
          <cell r="G1298">
            <v>1800</v>
          </cell>
          <cell r="H1298">
            <v>3456</v>
          </cell>
          <cell r="I1298" t="str">
            <v>　</v>
          </cell>
          <cell r="J1298" t="str">
            <v>0.2*0.8*10*1.20</v>
          </cell>
        </row>
        <row r="1299">
          <cell r="G1299">
            <v>0</v>
          </cell>
          <cell r="I1299" t="str">
            <v>　</v>
          </cell>
        </row>
        <row r="1300">
          <cell r="C1300">
            <v>0</v>
          </cell>
          <cell r="D1300">
            <v>0</v>
          </cell>
          <cell r="E1300">
            <v>0</v>
          </cell>
          <cell r="G1300">
            <v>0</v>
          </cell>
          <cell r="H1300">
            <v>0</v>
          </cell>
          <cell r="I1300" t="str">
            <v>　</v>
          </cell>
          <cell r="K1300">
            <v>0</v>
          </cell>
        </row>
        <row r="1301">
          <cell r="G1301">
            <v>0</v>
          </cell>
          <cell r="I1301" t="str">
            <v>　</v>
          </cell>
          <cell r="K1301" t="str">
            <v>　</v>
          </cell>
        </row>
        <row r="1302">
          <cell r="C1302">
            <v>0</v>
          </cell>
          <cell r="D1302">
            <v>0</v>
          </cell>
          <cell r="E1302">
            <v>0</v>
          </cell>
          <cell r="G1302">
            <v>0</v>
          </cell>
          <cell r="H1302">
            <v>0</v>
          </cell>
          <cell r="I1302" t="str">
            <v>　</v>
          </cell>
        </row>
        <row r="1303">
          <cell r="G1303">
            <v>0</v>
          </cell>
          <cell r="I1303" t="str">
            <v>　</v>
          </cell>
          <cell r="K1303" t="str">
            <v>　</v>
          </cell>
        </row>
        <row r="1304">
          <cell r="C1304">
            <v>0</v>
          </cell>
          <cell r="D1304">
            <v>0</v>
          </cell>
          <cell r="E1304">
            <v>0</v>
          </cell>
          <cell r="G1304">
            <v>0</v>
          </cell>
          <cell r="H1304">
            <v>0</v>
          </cell>
          <cell r="I1304" t="str">
            <v>　</v>
          </cell>
          <cell r="K1304">
            <v>0</v>
          </cell>
        </row>
        <row r="1305">
          <cell r="G1305">
            <v>0</v>
          </cell>
          <cell r="I1305" t="str">
            <v>　</v>
          </cell>
          <cell r="K1305" t="str">
            <v>　</v>
          </cell>
        </row>
        <row r="1306">
          <cell r="C1306">
            <v>0</v>
          </cell>
          <cell r="D1306">
            <v>0</v>
          </cell>
          <cell r="E1306">
            <v>0</v>
          </cell>
          <cell r="G1306">
            <v>0</v>
          </cell>
          <cell r="H1306">
            <v>0</v>
          </cell>
          <cell r="I1306" t="str">
            <v>　</v>
          </cell>
          <cell r="K1306">
            <v>0</v>
          </cell>
        </row>
        <row r="1307">
          <cell r="G1307">
            <v>0</v>
          </cell>
          <cell r="I1307" t="str">
            <v>　</v>
          </cell>
          <cell r="K1307" t="str">
            <v>　</v>
          </cell>
        </row>
        <row r="1308">
          <cell r="C1308">
            <v>0</v>
          </cell>
          <cell r="D1308">
            <v>0</v>
          </cell>
          <cell r="E1308">
            <v>0</v>
          </cell>
          <cell r="G1308">
            <v>0</v>
          </cell>
          <cell r="H1308">
            <v>0</v>
          </cell>
          <cell r="I1308" t="str">
            <v>　</v>
          </cell>
          <cell r="K1308">
            <v>0</v>
          </cell>
        </row>
        <row r="1309">
          <cell r="G1309">
            <v>0</v>
          </cell>
          <cell r="I1309" t="str">
            <v>　</v>
          </cell>
          <cell r="K1309" t="str">
            <v>　</v>
          </cell>
        </row>
        <row r="1310">
          <cell r="C1310">
            <v>0</v>
          </cell>
          <cell r="D1310">
            <v>0</v>
          </cell>
          <cell r="E1310">
            <v>0</v>
          </cell>
          <cell r="G1310">
            <v>0</v>
          </cell>
          <cell r="H1310">
            <v>0</v>
          </cell>
        </row>
        <row r="1311">
          <cell r="I1311" t="str">
            <v>　</v>
          </cell>
          <cell r="K1311" t="str">
            <v>　</v>
          </cell>
        </row>
        <row r="1312">
          <cell r="I1312" t="str">
            <v>　</v>
          </cell>
          <cell r="K1312">
            <v>0</v>
          </cell>
        </row>
        <row r="1313">
          <cell r="I1313" t="str">
            <v>　</v>
          </cell>
          <cell r="K1313" t="str">
            <v>　</v>
          </cell>
        </row>
        <row r="1314">
          <cell r="I1314" t="str">
            <v>　</v>
          </cell>
          <cell r="K1314">
            <v>0</v>
          </cell>
        </row>
        <row r="1315">
          <cell r="I1315" t="str">
            <v>　</v>
          </cell>
          <cell r="K1315" t="str">
            <v>　</v>
          </cell>
        </row>
        <row r="1316">
          <cell r="I1316" t="str">
            <v>　</v>
          </cell>
          <cell r="K1316">
            <v>0</v>
          </cell>
        </row>
        <row r="1317">
          <cell r="F1317" t="str">
            <v xml:space="preserve"> </v>
          </cell>
          <cell r="I1317" t="str">
            <v>　</v>
          </cell>
        </row>
        <row r="1318">
          <cell r="C1318" t="str">
            <v>計</v>
          </cell>
          <cell r="H1318">
            <v>194756</v>
          </cell>
          <cell r="I1318" t="str">
            <v>　</v>
          </cell>
        </row>
        <row r="1319">
          <cell r="F1319">
            <v>0</v>
          </cell>
        </row>
        <row r="1320">
          <cell r="C1320" t="str">
            <v>1ｍ当り</v>
          </cell>
          <cell r="H1320">
            <v>19475</v>
          </cell>
        </row>
        <row r="1322">
          <cell r="J1322" t="str">
            <v>標準歩掛り (県) Ⅱ-2-⑬-4</v>
          </cell>
        </row>
        <row r="1323">
          <cell r="C1323" t="str">
            <v>第　　　　号</v>
          </cell>
          <cell r="F1323" t="str">
            <v>遠心ボックスカルバ－ト布設工</v>
          </cell>
          <cell r="H1323" t="str">
            <v>10m 当たり代価表</v>
          </cell>
          <cell r="J1323" t="str">
            <v>I形　150×2000</v>
          </cell>
        </row>
        <row r="1324">
          <cell r="J1324">
            <v>220</v>
          </cell>
          <cell r="K1324">
            <v>0</v>
          </cell>
        </row>
        <row r="1325">
          <cell r="C1325" t="str">
            <v>種　　　目</v>
          </cell>
          <cell r="D1325" t="str">
            <v>形 状 寸 法</v>
          </cell>
          <cell r="E1325" t="str">
            <v>単位</v>
          </cell>
          <cell r="F1325" t="str">
            <v>数 量</v>
          </cell>
          <cell r="G1325" t="str">
            <v>単 価 (円)</v>
          </cell>
          <cell r="H1325" t="str">
            <v>金 額 (円)</v>
          </cell>
          <cell r="I1325" t="str">
            <v>処分費(円)</v>
          </cell>
          <cell r="J1325" t="str">
            <v>備</v>
          </cell>
          <cell r="K1325" t="str">
            <v>考</v>
          </cell>
        </row>
        <row r="1326">
          <cell r="C1326" t="str">
            <v xml:space="preserve"> </v>
          </cell>
          <cell r="D1326" t="str">
            <v xml:space="preserve"> </v>
          </cell>
          <cell r="E1326" t="str">
            <v xml:space="preserve"> </v>
          </cell>
          <cell r="F1326">
            <v>0</v>
          </cell>
          <cell r="G1326">
            <v>0</v>
          </cell>
          <cell r="I1326" t="str">
            <v>　</v>
          </cell>
          <cell r="K1326" t="str">
            <v>　</v>
          </cell>
        </row>
        <row r="1327">
          <cell r="C1327" t="str">
            <v>遠心ﾎﾞｯｸｽｶﾙﾊﾞｰﾄ</v>
          </cell>
          <cell r="D1327" t="str">
            <v>I形　150×2000</v>
          </cell>
          <cell r="E1327" t="str">
            <v>本</v>
          </cell>
          <cell r="F1327">
            <v>5</v>
          </cell>
          <cell r="G1327">
            <v>9620</v>
          </cell>
          <cell r="H1327">
            <v>48100</v>
          </cell>
          <cell r="I1327" t="str">
            <v>　</v>
          </cell>
          <cell r="K1327">
            <v>0</v>
          </cell>
        </row>
        <row r="1328">
          <cell r="G1328">
            <v>0</v>
          </cell>
          <cell r="I1328" t="str">
            <v>　</v>
          </cell>
          <cell r="K1328" t="str">
            <v>　</v>
          </cell>
        </row>
        <row r="1329">
          <cell r="C1329" t="str">
            <v>土木一般世話役</v>
          </cell>
          <cell r="E1329" t="str">
            <v>人</v>
          </cell>
          <cell r="F1329">
            <v>0.3</v>
          </cell>
          <cell r="G1329">
            <v>17800</v>
          </cell>
          <cell r="H1329">
            <v>5340</v>
          </cell>
          <cell r="I1329" t="str">
            <v>　</v>
          </cell>
          <cell r="K1329">
            <v>0</v>
          </cell>
        </row>
        <row r="1330">
          <cell r="G1330">
            <v>0</v>
          </cell>
          <cell r="I1330" t="str">
            <v>　</v>
          </cell>
          <cell r="K1330" t="str">
            <v>　</v>
          </cell>
        </row>
        <row r="1331">
          <cell r="C1331" t="str">
            <v>特殊作業員</v>
          </cell>
          <cell r="E1331" t="str">
            <v>人</v>
          </cell>
          <cell r="F1331">
            <v>0.3</v>
          </cell>
          <cell r="G1331">
            <v>15000</v>
          </cell>
          <cell r="H1331">
            <v>4500</v>
          </cell>
          <cell r="I1331" t="str">
            <v>　</v>
          </cell>
          <cell r="K1331">
            <v>0</v>
          </cell>
        </row>
        <row r="1332">
          <cell r="G1332">
            <v>0</v>
          </cell>
          <cell r="I1332" t="str">
            <v>　</v>
          </cell>
        </row>
        <row r="1333">
          <cell r="C1333" t="str">
            <v>普通作業員</v>
          </cell>
          <cell r="E1333" t="str">
            <v>人</v>
          </cell>
          <cell r="F1333">
            <v>0.7</v>
          </cell>
          <cell r="G1333">
            <v>12500</v>
          </cell>
          <cell r="H1333">
            <v>8750</v>
          </cell>
          <cell r="I1333" t="str">
            <v>　</v>
          </cell>
          <cell r="K1333">
            <v>0</v>
          </cell>
        </row>
        <row r="1334">
          <cell r="I1334" t="str">
            <v>　</v>
          </cell>
          <cell r="K1334" t="str">
            <v>　</v>
          </cell>
        </row>
        <row r="1335">
          <cell r="C1335" t="str">
            <v>砕石基礎工</v>
          </cell>
          <cell r="D1335" t="str">
            <v>再生砕石(t=0.2m)</v>
          </cell>
          <cell r="E1335" t="str">
            <v>㎡</v>
          </cell>
          <cell r="F1335">
            <v>3.94</v>
          </cell>
          <cell r="G1335">
            <v>1014</v>
          </cell>
          <cell r="H1335">
            <v>3995</v>
          </cell>
          <cell r="I1335" t="str">
            <v>　</v>
          </cell>
          <cell r="J1335" t="str">
            <v>0.394*10</v>
          </cell>
        </row>
        <row r="1336">
          <cell r="G1336">
            <v>0</v>
          </cell>
          <cell r="I1336" t="str">
            <v>　</v>
          </cell>
          <cell r="J1336" t="str">
            <v>対象額</v>
          </cell>
          <cell r="K1336" t="str">
            <v>諸雑費率</v>
          </cell>
        </row>
        <row r="1337">
          <cell r="C1337" t="str">
            <v>諸雑費</v>
          </cell>
          <cell r="E1337" t="str">
            <v>式</v>
          </cell>
          <cell r="F1337">
            <v>1</v>
          </cell>
          <cell r="G1337">
            <v>0</v>
          </cell>
          <cell r="H1337">
            <v>5762</v>
          </cell>
          <cell r="I1337" t="str">
            <v>　</v>
          </cell>
          <cell r="J1337">
            <v>18590</v>
          </cell>
          <cell r="K1337">
            <v>0.31</v>
          </cell>
        </row>
        <row r="1338">
          <cell r="G1338">
            <v>0</v>
          </cell>
          <cell r="I1338" t="str">
            <v>　</v>
          </cell>
        </row>
        <row r="1339">
          <cell r="C1339">
            <v>0</v>
          </cell>
          <cell r="D1339">
            <v>0</v>
          </cell>
          <cell r="E1339">
            <v>0</v>
          </cell>
          <cell r="G1339">
            <v>0</v>
          </cell>
          <cell r="H1339">
            <v>0</v>
          </cell>
          <cell r="I1339" t="str">
            <v>　</v>
          </cell>
        </row>
        <row r="1340">
          <cell r="G1340">
            <v>0</v>
          </cell>
          <cell r="I1340" t="str">
            <v>　</v>
          </cell>
          <cell r="K1340" t="str">
            <v>　</v>
          </cell>
        </row>
        <row r="1341">
          <cell r="I1341" t="str">
            <v>　</v>
          </cell>
          <cell r="K1341">
            <v>0</v>
          </cell>
        </row>
        <row r="1342">
          <cell r="I1342" t="str">
            <v>　</v>
          </cell>
          <cell r="K1342" t="str">
            <v>　</v>
          </cell>
        </row>
        <row r="1344">
          <cell r="I1344" t="str">
            <v>　</v>
          </cell>
          <cell r="K1344" t="str">
            <v>　</v>
          </cell>
        </row>
        <row r="1345">
          <cell r="I1345" t="str">
            <v>　</v>
          </cell>
          <cell r="K1345">
            <v>0</v>
          </cell>
        </row>
        <row r="1346">
          <cell r="I1346" t="str">
            <v>　</v>
          </cell>
          <cell r="K1346" t="str">
            <v>　</v>
          </cell>
        </row>
        <row r="1347">
          <cell r="I1347" t="str">
            <v>　</v>
          </cell>
          <cell r="K1347">
            <v>0</v>
          </cell>
        </row>
        <row r="1348">
          <cell r="I1348" t="str">
            <v>　</v>
          </cell>
          <cell r="K1348" t="str">
            <v>　</v>
          </cell>
        </row>
        <row r="1349">
          <cell r="I1349" t="str">
            <v>　</v>
          </cell>
          <cell r="K1349">
            <v>0</v>
          </cell>
        </row>
        <row r="1350">
          <cell r="F1350" t="str">
            <v xml:space="preserve"> </v>
          </cell>
          <cell r="I1350" t="str">
            <v>　</v>
          </cell>
        </row>
        <row r="1351">
          <cell r="C1351" t="str">
            <v>計</v>
          </cell>
          <cell r="H1351">
            <v>76447</v>
          </cell>
          <cell r="I1351" t="str">
            <v>　</v>
          </cell>
        </row>
        <row r="1352">
          <cell r="F1352">
            <v>0</v>
          </cell>
        </row>
        <row r="1353">
          <cell r="C1353" t="str">
            <v>1ｍ当り</v>
          </cell>
          <cell r="H1353">
            <v>7644</v>
          </cell>
        </row>
        <row r="1355">
          <cell r="J1355" t="str">
            <v>標準歩掛り (県) Ⅱ-2-⑬-4</v>
          </cell>
        </row>
        <row r="1356">
          <cell r="C1356" t="str">
            <v>第　　　　号</v>
          </cell>
          <cell r="F1356" t="str">
            <v>遠心ボックスカルバ－ト布設工</v>
          </cell>
          <cell r="H1356" t="str">
            <v>10m 当たり代価表</v>
          </cell>
          <cell r="J1356" t="str">
            <v>I形　200×2000</v>
          </cell>
        </row>
        <row r="1357">
          <cell r="J1357">
            <v>301</v>
          </cell>
          <cell r="K1357">
            <v>0</v>
          </cell>
        </row>
        <row r="1358">
          <cell r="C1358" t="str">
            <v>種　　　目</v>
          </cell>
          <cell r="D1358" t="str">
            <v>形 状 寸 法</v>
          </cell>
          <cell r="E1358" t="str">
            <v>単位</v>
          </cell>
          <cell r="F1358" t="str">
            <v>数 量</v>
          </cell>
          <cell r="G1358" t="str">
            <v>単 価 (円)</v>
          </cell>
          <cell r="H1358" t="str">
            <v>金 額 (円)</v>
          </cell>
          <cell r="I1358" t="str">
            <v>処分費(円)</v>
          </cell>
          <cell r="J1358" t="str">
            <v>備</v>
          </cell>
          <cell r="K1358" t="str">
            <v>考</v>
          </cell>
        </row>
        <row r="1359">
          <cell r="C1359" t="str">
            <v xml:space="preserve"> </v>
          </cell>
          <cell r="D1359" t="str">
            <v xml:space="preserve"> </v>
          </cell>
          <cell r="E1359" t="str">
            <v xml:space="preserve"> </v>
          </cell>
          <cell r="F1359">
            <v>0</v>
          </cell>
          <cell r="G1359">
            <v>0</v>
          </cell>
          <cell r="I1359" t="str">
            <v>　</v>
          </cell>
          <cell r="K1359" t="str">
            <v>　</v>
          </cell>
        </row>
        <row r="1360">
          <cell r="C1360" t="str">
            <v>遠心ﾎﾞｯｸｽｶﾙﾊﾞｰﾄ</v>
          </cell>
          <cell r="D1360" t="str">
            <v>I形　200×2000</v>
          </cell>
          <cell r="E1360" t="str">
            <v>本</v>
          </cell>
          <cell r="F1360">
            <v>5</v>
          </cell>
          <cell r="G1360">
            <v>13000</v>
          </cell>
          <cell r="H1360">
            <v>65000</v>
          </cell>
          <cell r="I1360" t="str">
            <v>　</v>
          </cell>
          <cell r="K1360">
            <v>0</v>
          </cell>
        </row>
        <row r="1361">
          <cell r="G1361">
            <v>0</v>
          </cell>
          <cell r="I1361" t="str">
            <v>　</v>
          </cell>
          <cell r="K1361" t="str">
            <v>　</v>
          </cell>
        </row>
        <row r="1362">
          <cell r="C1362" t="str">
            <v>土木一般世話役</v>
          </cell>
          <cell r="E1362" t="str">
            <v>人</v>
          </cell>
          <cell r="F1362">
            <v>0.2</v>
          </cell>
          <cell r="G1362">
            <v>17800</v>
          </cell>
          <cell r="H1362">
            <v>3560</v>
          </cell>
          <cell r="I1362" t="str">
            <v>　</v>
          </cell>
          <cell r="K1362">
            <v>0</v>
          </cell>
        </row>
        <row r="1363">
          <cell r="G1363">
            <v>0</v>
          </cell>
          <cell r="I1363" t="str">
            <v>　</v>
          </cell>
          <cell r="K1363" t="str">
            <v>　</v>
          </cell>
        </row>
        <row r="1364">
          <cell r="C1364" t="str">
            <v>特殊作業員</v>
          </cell>
          <cell r="E1364" t="str">
            <v>人</v>
          </cell>
          <cell r="F1364">
            <v>0.1</v>
          </cell>
          <cell r="G1364">
            <v>15000</v>
          </cell>
          <cell r="H1364">
            <v>1500</v>
          </cell>
          <cell r="I1364" t="str">
            <v>　</v>
          </cell>
          <cell r="K1364">
            <v>0</v>
          </cell>
        </row>
        <row r="1365">
          <cell r="G1365">
            <v>0</v>
          </cell>
          <cell r="I1365" t="str">
            <v>　</v>
          </cell>
        </row>
        <row r="1366">
          <cell r="C1366" t="str">
            <v>普通作業員</v>
          </cell>
          <cell r="E1366" t="str">
            <v>人</v>
          </cell>
          <cell r="F1366">
            <v>0.4</v>
          </cell>
          <cell r="G1366">
            <v>12500</v>
          </cell>
          <cell r="H1366">
            <v>5000</v>
          </cell>
          <cell r="I1366" t="str">
            <v>　</v>
          </cell>
          <cell r="K1366">
            <v>0</v>
          </cell>
        </row>
        <row r="1367">
          <cell r="I1367" t="str">
            <v>　</v>
          </cell>
          <cell r="K1367" t="str">
            <v>　</v>
          </cell>
        </row>
        <row r="1368">
          <cell r="C1368" t="str">
            <v>ﾊﾞｯｸﾎｳ運転</v>
          </cell>
          <cell r="D1368" t="str">
            <v>0.35ｍ3　2.9ｔ吊</v>
          </cell>
          <cell r="E1368" t="str">
            <v>hr</v>
          </cell>
          <cell r="F1368">
            <v>2.4</v>
          </cell>
          <cell r="G1368">
            <v>6160</v>
          </cell>
          <cell r="H1368">
            <v>14784</v>
          </cell>
          <cell r="I1368" t="str">
            <v>　</v>
          </cell>
          <cell r="K1368">
            <v>0</v>
          </cell>
        </row>
        <row r="1369">
          <cell r="G1369">
            <v>0</v>
          </cell>
          <cell r="I1369" t="str">
            <v>　</v>
          </cell>
          <cell r="J1369" t="str">
            <v>対象額</v>
          </cell>
          <cell r="K1369" t="str">
            <v>諸雑費率</v>
          </cell>
        </row>
        <row r="1370">
          <cell r="C1370" t="str">
            <v>諸雑費</v>
          </cell>
          <cell r="E1370" t="str">
            <v>式</v>
          </cell>
          <cell r="F1370">
            <v>1</v>
          </cell>
          <cell r="G1370">
            <v>0</v>
          </cell>
          <cell r="H1370">
            <v>7701</v>
          </cell>
          <cell r="I1370" t="str">
            <v>　</v>
          </cell>
          <cell r="J1370">
            <v>24844</v>
          </cell>
          <cell r="K1370">
            <v>0.31</v>
          </cell>
        </row>
        <row r="1371">
          <cell r="G1371">
            <v>0</v>
          </cell>
          <cell r="I1371" t="str">
            <v>　</v>
          </cell>
          <cell r="J1371" t="str">
            <v>第　　号代価表参照</v>
          </cell>
        </row>
        <row r="1372">
          <cell r="C1372" t="str">
            <v>砕石基礎工</v>
          </cell>
          <cell r="D1372" t="str">
            <v>再生砕石(t=0.2m)</v>
          </cell>
          <cell r="E1372" t="str">
            <v>㎡</v>
          </cell>
          <cell r="F1372">
            <v>4.4800000000000004</v>
          </cell>
          <cell r="G1372">
            <v>1014</v>
          </cell>
          <cell r="H1372">
            <v>4542</v>
          </cell>
          <cell r="I1372" t="str">
            <v>　</v>
          </cell>
          <cell r="J1372" t="str">
            <v>0.448*10</v>
          </cell>
        </row>
        <row r="1373">
          <cell r="G1373">
            <v>0</v>
          </cell>
          <cell r="I1373" t="str">
            <v>　</v>
          </cell>
          <cell r="K1373" t="str">
            <v>　</v>
          </cell>
        </row>
        <row r="1374">
          <cell r="I1374" t="str">
            <v>　</v>
          </cell>
          <cell r="K1374">
            <v>0</v>
          </cell>
        </row>
        <row r="1375">
          <cell r="I1375" t="str">
            <v>　</v>
          </cell>
          <cell r="K1375" t="str">
            <v>　</v>
          </cell>
        </row>
        <row r="1377">
          <cell r="I1377" t="str">
            <v>　</v>
          </cell>
          <cell r="K1377" t="str">
            <v>　</v>
          </cell>
        </row>
        <row r="1378">
          <cell r="I1378" t="str">
            <v>　</v>
          </cell>
          <cell r="K1378">
            <v>0</v>
          </cell>
        </row>
        <row r="1379">
          <cell r="I1379" t="str">
            <v>　</v>
          </cell>
          <cell r="K1379" t="str">
            <v>　</v>
          </cell>
        </row>
        <row r="1380">
          <cell r="I1380" t="str">
            <v>　</v>
          </cell>
          <cell r="K1380">
            <v>0</v>
          </cell>
        </row>
        <row r="1381">
          <cell r="I1381" t="str">
            <v>　</v>
          </cell>
          <cell r="K1381" t="str">
            <v>　</v>
          </cell>
        </row>
        <row r="1382">
          <cell r="I1382" t="str">
            <v>　</v>
          </cell>
          <cell r="K1382">
            <v>0</v>
          </cell>
        </row>
        <row r="1383">
          <cell r="F1383" t="str">
            <v xml:space="preserve"> </v>
          </cell>
          <cell r="I1383" t="str">
            <v>　</v>
          </cell>
        </row>
        <row r="1384">
          <cell r="C1384" t="str">
            <v>計</v>
          </cell>
          <cell r="H1384">
            <v>102087</v>
          </cell>
          <cell r="I1384" t="str">
            <v>　</v>
          </cell>
        </row>
        <row r="1385">
          <cell r="F1385">
            <v>0</v>
          </cell>
        </row>
        <row r="1386">
          <cell r="C1386" t="str">
            <v>1ｍ当り</v>
          </cell>
          <cell r="H1386">
            <v>10208</v>
          </cell>
        </row>
        <row r="1388">
          <cell r="J1388" t="str">
            <v>標準歩掛り (県) Ⅱ-2-⑬-4</v>
          </cell>
        </row>
        <row r="1389">
          <cell r="C1389" t="str">
            <v>第　　　　号</v>
          </cell>
          <cell r="F1389" t="str">
            <v>遠心ボックスカルバ－ト布設工</v>
          </cell>
          <cell r="H1389" t="str">
            <v>10m 当たり代価表</v>
          </cell>
          <cell r="J1389" t="str">
            <v>I形　250×2400</v>
          </cell>
        </row>
        <row r="1390">
          <cell r="J1390">
            <v>470</v>
          </cell>
          <cell r="K1390">
            <v>0</v>
          </cell>
        </row>
        <row r="1391">
          <cell r="C1391" t="str">
            <v>種　　　目</v>
          </cell>
          <cell r="D1391" t="str">
            <v>形 状 寸 法</v>
          </cell>
          <cell r="E1391" t="str">
            <v>単位</v>
          </cell>
          <cell r="F1391" t="str">
            <v>数 量</v>
          </cell>
          <cell r="G1391" t="str">
            <v>単 価 (円)</v>
          </cell>
          <cell r="H1391" t="str">
            <v>金 額 (円)</v>
          </cell>
          <cell r="I1391" t="str">
            <v>処分費(円)</v>
          </cell>
          <cell r="J1391" t="str">
            <v>備</v>
          </cell>
          <cell r="K1391" t="str">
            <v>考</v>
          </cell>
        </row>
        <row r="1392">
          <cell r="C1392" t="str">
            <v xml:space="preserve"> </v>
          </cell>
          <cell r="D1392" t="str">
            <v xml:space="preserve"> </v>
          </cell>
          <cell r="E1392" t="str">
            <v xml:space="preserve"> </v>
          </cell>
          <cell r="F1392">
            <v>0</v>
          </cell>
          <cell r="G1392">
            <v>0</v>
          </cell>
          <cell r="I1392" t="str">
            <v>　</v>
          </cell>
          <cell r="K1392" t="str">
            <v>　</v>
          </cell>
        </row>
        <row r="1393">
          <cell r="C1393" t="str">
            <v>遠心ﾎﾞｯｸｽｶﾙﾊﾞｰﾄ</v>
          </cell>
          <cell r="D1393" t="str">
            <v>I形　250×2400</v>
          </cell>
          <cell r="E1393" t="str">
            <v>本</v>
          </cell>
          <cell r="F1393">
            <v>4.0999999999999996</v>
          </cell>
          <cell r="G1393">
            <v>19800</v>
          </cell>
          <cell r="H1393">
            <v>81180</v>
          </cell>
          <cell r="I1393" t="str">
            <v>　</v>
          </cell>
          <cell r="K1393">
            <v>0</v>
          </cell>
        </row>
        <row r="1394">
          <cell r="G1394">
            <v>0</v>
          </cell>
          <cell r="I1394" t="str">
            <v>　</v>
          </cell>
          <cell r="K1394" t="str">
            <v>　</v>
          </cell>
        </row>
        <row r="1395">
          <cell r="C1395" t="str">
            <v>土木一般世話役</v>
          </cell>
          <cell r="E1395" t="str">
            <v>人</v>
          </cell>
          <cell r="F1395">
            <v>0.2</v>
          </cell>
          <cell r="G1395">
            <v>17800</v>
          </cell>
          <cell r="H1395">
            <v>3560</v>
          </cell>
          <cell r="I1395" t="str">
            <v>　</v>
          </cell>
          <cell r="K1395">
            <v>0</v>
          </cell>
        </row>
        <row r="1396">
          <cell r="G1396">
            <v>0</v>
          </cell>
          <cell r="I1396" t="str">
            <v>　</v>
          </cell>
          <cell r="K1396" t="str">
            <v>　</v>
          </cell>
        </row>
        <row r="1397">
          <cell r="C1397" t="str">
            <v>特殊作業員</v>
          </cell>
          <cell r="E1397" t="str">
            <v>人</v>
          </cell>
          <cell r="F1397">
            <v>0.1</v>
          </cell>
          <cell r="G1397">
            <v>15000</v>
          </cell>
          <cell r="H1397">
            <v>1500</v>
          </cell>
          <cell r="I1397" t="str">
            <v>　</v>
          </cell>
          <cell r="K1397">
            <v>0</v>
          </cell>
        </row>
        <row r="1398">
          <cell r="G1398">
            <v>0</v>
          </cell>
          <cell r="I1398" t="str">
            <v>　</v>
          </cell>
        </row>
        <row r="1399">
          <cell r="C1399" t="str">
            <v>普通作業員</v>
          </cell>
          <cell r="E1399" t="str">
            <v>人</v>
          </cell>
          <cell r="F1399">
            <v>0.4</v>
          </cell>
          <cell r="G1399">
            <v>12500</v>
          </cell>
          <cell r="H1399">
            <v>5000</v>
          </cell>
          <cell r="I1399" t="str">
            <v>　</v>
          </cell>
          <cell r="K1399">
            <v>0</v>
          </cell>
        </row>
        <row r="1400">
          <cell r="I1400" t="str">
            <v>　</v>
          </cell>
          <cell r="K1400" t="str">
            <v>　</v>
          </cell>
        </row>
        <row r="1401">
          <cell r="C1401" t="str">
            <v>ﾊﾞｯｸﾎｳ運転</v>
          </cell>
          <cell r="D1401" t="str">
            <v>0.35ｍ3　2.9ｔ吊</v>
          </cell>
          <cell r="E1401" t="str">
            <v>hr</v>
          </cell>
          <cell r="F1401">
            <v>2.4</v>
          </cell>
          <cell r="G1401">
            <v>6160</v>
          </cell>
          <cell r="H1401">
            <v>14784</v>
          </cell>
          <cell r="I1401" t="str">
            <v>　</v>
          </cell>
          <cell r="K1401">
            <v>0</v>
          </cell>
        </row>
        <row r="1402">
          <cell r="G1402">
            <v>0</v>
          </cell>
          <cell r="I1402" t="str">
            <v>　</v>
          </cell>
          <cell r="J1402" t="str">
            <v>対象額</v>
          </cell>
          <cell r="K1402" t="str">
            <v>諸雑費率</v>
          </cell>
        </row>
        <row r="1403">
          <cell r="C1403" t="str">
            <v>諸雑費</v>
          </cell>
          <cell r="E1403" t="str">
            <v>式</v>
          </cell>
          <cell r="F1403">
            <v>1</v>
          </cell>
          <cell r="G1403">
            <v>0</v>
          </cell>
          <cell r="H1403">
            <v>7701</v>
          </cell>
          <cell r="I1403" t="str">
            <v>　</v>
          </cell>
          <cell r="J1403">
            <v>24844</v>
          </cell>
          <cell r="K1403">
            <v>0.31</v>
          </cell>
        </row>
        <row r="1404">
          <cell r="G1404">
            <v>0</v>
          </cell>
          <cell r="I1404" t="str">
            <v>　</v>
          </cell>
          <cell r="J1404" t="str">
            <v>第　　号代価表参照</v>
          </cell>
        </row>
        <row r="1405">
          <cell r="C1405" t="str">
            <v>砕石基礎工</v>
          </cell>
          <cell r="D1405" t="str">
            <v>再生砕石(t=0.2m)</v>
          </cell>
          <cell r="E1405" t="str">
            <v>㎡</v>
          </cell>
          <cell r="F1405">
            <v>5.0199999999999996</v>
          </cell>
          <cell r="G1405">
            <v>1014</v>
          </cell>
          <cell r="H1405">
            <v>5090</v>
          </cell>
          <cell r="I1405" t="str">
            <v>　</v>
          </cell>
          <cell r="J1405" t="str">
            <v>0.502*10</v>
          </cell>
        </row>
        <row r="1406">
          <cell r="G1406">
            <v>0</v>
          </cell>
          <cell r="I1406" t="str">
            <v>　</v>
          </cell>
          <cell r="K1406" t="str">
            <v>　</v>
          </cell>
        </row>
        <row r="1407">
          <cell r="I1407" t="str">
            <v>　</v>
          </cell>
          <cell r="K1407">
            <v>0</v>
          </cell>
        </row>
        <row r="1408">
          <cell r="I1408" t="str">
            <v>　</v>
          </cell>
          <cell r="K1408" t="str">
            <v>　</v>
          </cell>
        </row>
        <row r="1410">
          <cell r="I1410" t="str">
            <v>　</v>
          </cell>
          <cell r="K1410" t="str">
            <v>　</v>
          </cell>
        </row>
        <row r="1411">
          <cell r="I1411" t="str">
            <v>　</v>
          </cell>
          <cell r="K1411">
            <v>0</v>
          </cell>
        </row>
        <row r="1412">
          <cell r="I1412" t="str">
            <v>　</v>
          </cell>
          <cell r="K1412" t="str">
            <v>　</v>
          </cell>
        </row>
        <row r="1413">
          <cell r="I1413" t="str">
            <v>　</v>
          </cell>
          <cell r="K1413">
            <v>0</v>
          </cell>
        </row>
        <row r="1414">
          <cell r="I1414" t="str">
            <v>　</v>
          </cell>
          <cell r="K1414" t="str">
            <v>　</v>
          </cell>
        </row>
        <row r="1415">
          <cell r="I1415" t="str">
            <v>　</v>
          </cell>
          <cell r="K1415">
            <v>0</v>
          </cell>
        </row>
        <row r="1416">
          <cell r="F1416" t="str">
            <v xml:space="preserve"> </v>
          </cell>
          <cell r="I1416" t="str">
            <v>　</v>
          </cell>
        </row>
        <row r="1417">
          <cell r="C1417" t="str">
            <v>計</v>
          </cell>
          <cell r="H1417">
            <v>118815</v>
          </cell>
          <cell r="I1417" t="str">
            <v>　</v>
          </cell>
        </row>
        <row r="1418">
          <cell r="F1418">
            <v>0</v>
          </cell>
        </row>
        <row r="1419">
          <cell r="C1419" t="str">
            <v>1ｍ当り</v>
          </cell>
          <cell r="H1419">
            <v>11881</v>
          </cell>
        </row>
        <row r="1421">
          <cell r="J1421" t="str">
            <v>標準歩掛り (県) Ⅱ-2-⑬-4</v>
          </cell>
        </row>
        <row r="1422">
          <cell r="C1422" t="str">
            <v>第　　　　号</v>
          </cell>
          <cell r="F1422" t="str">
            <v>遠心ボックスカルバ－ト布設工</v>
          </cell>
          <cell r="H1422" t="str">
            <v>10m 当たり代価表</v>
          </cell>
          <cell r="J1422" t="str">
            <v>I形　300×2400</v>
          </cell>
        </row>
        <row r="1423">
          <cell r="J1423">
            <v>610</v>
          </cell>
          <cell r="K1423">
            <v>0</v>
          </cell>
        </row>
        <row r="1424">
          <cell r="C1424" t="str">
            <v>種　　　目</v>
          </cell>
          <cell r="D1424" t="str">
            <v>形 状 寸 法</v>
          </cell>
          <cell r="E1424" t="str">
            <v>単位</v>
          </cell>
          <cell r="F1424" t="str">
            <v>数 量</v>
          </cell>
          <cell r="G1424" t="str">
            <v>単 価 (円)</v>
          </cell>
          <cell r="H1424" t="str">
            <v>金 額 (円)</v>
          </cell>
          <cell r="I1424" t="str">
            <v>処分費(円)</v>
          </cell>
          <cell r="J1424" t="str">
            <v>備</v>
          </cell>
          <cell r="K1424" t="str">
            <v>考</v>
          </cell>
        </row>
        <row r="1425">
          <cell r="C1425" t="str">
            <v xml:space="preserve"> </v>
          </cell>
          <cell r="D1425" t="str">
            <v xml:space="preserve"> </v>
          </cell>
          <cell r="E1425" t="str">
            <v xml:space="preserve"> </v>
          </cell>
          <cell r="F1425">
            <v>0</v>
          </cell>
          <cell r="G1425">
            <v>0</v>
          </cell>
          <cell r="I1425" t="str">
            <v>　</v>
          </cell>
          <cell r="K1425" t="str">
            <v>　</v>
          </cell>
        </row>
        <row r="1426">
          <cell r="C1426" t="str">
            <v>遠心ﾎﾞｯｸｽｶﾙﾊﾞｰﾄ</v>
          </cell>
          <cell r="D1426" t="str">
            <v>I形　300×2400</v>
          </cell>
          <cell r="E1426" t="str">
            <v>本</v>
          </cell>
          <cell r="F1426">
            <v>4.0999999999999996</v>
          </cell>
          <cell r="G1426">
            <v>25100</v>
          </cell>
          <cell r="H1426">
            <v>102910</v>
          </cell>
          <cell r="I1426" t="str">
            <v>　</v>
          </cell>
          <cell r="K1426">
            <v>0</v>
          </cell>
        </row>
        <row r="1427">
          <cell r="G1427">
            <v>0</v>
          </cell>
          <cell r="I1427" t="str">
            <v>　</v>
          </cell>
          <cell r="K1427" t="str">
            <v>　</v>
          </cell>
        </row>
        <row r="1428">
          <cell r="C1428" t="str">
            <v>土木一般世話役</v>
          </cell>
          <cell r="E1428" t="str">
            <v>人</v>
          </cell>
          <cell r="F1428">
            <v>0.2</v>
          </cell>
          <cell r="G1428">
            <v>17800</v>
          </cell>
          <cell r="H1428">
            <v>3560</v>
          </cell>
          <cell r="I1428" t="str">
            <v>　</v>
          </cell>
          <cell r="K1428">
            <v>0</v>
          </cell>
        </row>
        <row r="1429">
          <cell r="G1429">
            <v>0</v>
          </cell>
          <cell r="I1429" t="str">
            <v>　</v>
          </cell>
          <cell r="K1429" t="str">
            <v>　</v>
          </cell>
        </row>
        <row r="1430">
          <cell r="C1430" t="str">
            <v>特殊作業員</v>
          </cell>
          <cell r="E1430" t="str">
            <v>人</v>
          </cell>
          <cell r="F1430">
            <v>0.1</v>
          </cell>
          <cell r="G1430">
            <v>15000</v>
          </cell>
          <cell r="H1430">
            <v>1500</v>
          </cell>
          <cell r="I1430" t="str">
            <v>　</v>
          </cell>
          <cell r="K1430">
            <v>0</v>
          </cell>
        </row>
        <row r="1431">
          <cell r="G1431">
            <v>0</v>
          </cell>
          <cell r="I1431" t="str">
            <v>　</v>
          </cell>
        </row>
        <row r="1432">
          <cell r="C1432" t="str">
            <v>普通作業員</v>
          </cell>
          <cell r="E1432" t="str">
            <v>人</v>
          </cell>
          <cell r="F1432">
            <v>0.4</v>
          </cell>
          <cell r="G1432">
            <v>12500</v>
          </cell>
          <cell r="H1432">
            <v>5000</v>
          </cell>
          <cell r="I1432" t="str">
            <v>　</v>
          </cell>
          <cell r="K1432">
            <v>0</v>
          </cell>
        </row>
        <row r="1433">
          <cell r="I1433" t="str">
            <v>　</v>
          </cell>
          <cell r="K1433" t="str">
            <v>　</v>
          </cell>
        </row>
        <row r="1434">
          <cell r="C1434" t="str">
            <v>ﾊﾞｯｸﾎｳ運転</v>
          </cell>
          <cell r="D1434" t="str">
            <v>0.35ｍ3　2.9ｔ吊</v>
          </cell>
          <cell r="E1434" t="str">
            <v>hr</v>
          </cell>
          <cell r="F1434">
            <v>2.4</v>
          </cell>
          <cell r="G1434">
            <v>6160</v>
          </cell>
          <cell r="H1434">
            <v>14784</v>
          </cell>
          <cell r="I1434" t="str">
            <v>　</v>
          </cell>
          <cell r="K1434">
            <v>0</v>
          </cell>
        </row>
        <row r="1435">
          <cell r="G1435">
            <v>0</v>
          </cell>
          <cell r="I1435" t="str">
            <v>　</v>
          </cell>
          <cell r="J1435" t="str">
            <v>対象額</v>
          </cell>
          <cell r="K1435" t="str">
            <v>諸雑費率</v>
          </cell>
        </row>
        <row r="1436">
          <cell r="C1436" t="str">
            <v>諸雑費</v>
          </cell>
          <cell r="E1436" t="str">
            <v>式</v>
          </cell>
          <cell r="F1436">
            <v>1</v>
          </cell>
          <cell r="G1436">
            <v>0</v>
          </cell>
          <cell r="H1436">
            <v>7701</v>
          </cell>
          <cell r="I1436" t="str">
            <v>　</v>
          </cell>
          <cell r="J1436">
            <v>24844</v>
          </cell>
          <cell r="K1436">
            <v>0.31</v>
          </cell>
        </row>
        <row r="1437">
          <cell r="G1437">
            <v>0</v>
          </cell>
          <cell r="I1437" t="str">
            <v>　</v>
          </cell>
          <cell r="J1437" t="str">
            <v>第　　号代価表参照</v>
          </cell>
        </row>
        <row r="1438">
          <cell r="C1438" t="str">
            <v>砕石基礎工</v>
          </cell>
          <cell r="D1438" t="str">
            <v>再生砕石(t=0.2m)</v>
          </cell>
          <cell r="E1438" t="str">
            <v>㎡</v>
          </cell>
          <cell r="F1438">
            <v>5.6</v>
          </cell>
          <cell r="G1438">
            <v>1014</v>
          </cell>
          <cell r="H1438">
            <v>5678</v>
          </cell>
          <cell r="I1438" t="str">
            <v>　</v>
          </cell>
          <cell r="J1438" t="str">
            <v>0.56*10</v>
          </cell>
        </row>
        <row r="1439">
          <cell r="G1439">
            <v>0</v>
          </cell>
          <cell r="I1439" t="str">
            <v>　</v>
          </cell>
          <cell r="K1439" t="str">
            <v>　</v>
          </cell>
        </row>
        <row r="1440">
          <cell r="I1440" t="str">
            <v>　</v>
          </cell>
          <cell r="K1440">
            <v>0</v>
          </cell>
        </row>
        <row r="1441">
          <cell r="I1441" t="str">
            <v>　</v>
          </cell>
          <cell r="K1441" t="str">
            <v>　</v>
          </cell>
        </row>
        <row r="1443">
          <cell r="I1443" t="str">
            <v>　</v>
          </cell>
          <cell r="K1443" t="str">
            <v>　</v>
          </cell>
        </row>
        <row r="1444">
          <cell r="I1444" t="str">
            <v>　</v>
          </cell>
          <cell r="K1444">
            <v>0</v>
          </cell>
        </row>
        <row r="1445">
          <cell r="I1445" t="str">
            <v>　</v>
          </cell>
          <cell r="K1445" t="str">
            <v>　</v>
          </cell>
        </row>
        <row r="1446">
          <cell r="I1446" t="str">
            <v>　</v>
          </cell>
          <cell r="K1446">
            <v>0</v>
          </cell>
        </row>
        <row r="1447">
          <cell r="I1447" t="str">
            <v>　</v>
          </cell>
          <cell r="K1447" t="str">
            <v>　</v>
          </cell>
        </row>
        <row r="1448">
          <cell r="I1448" t="str">
            <v>　</v>
          </cell>
          <cell r="K1448">
            <v>0</v>
          </cell>
        </row>
        <row r="1449">
          <cell r="F1449" t="str">
            <v xml:space="preserve"> </v>
          </cell>
          <cell r="I1449" t="str">
            <v>　</v>
          </cell>
        </row>
        <row r="1450">
          <cell r="C1450" t="str">
            <v>計</v>
          </cell>
          <cell r="H1450">
            <v>141133</v>
          </cell>
          <cell r="I1450" t="str">
            <v>　</v>
          </cell>
        </row>
        <row r="1451">
          <cell r="F1451">
            <v>0</v>
          </cell>
        </row>
        <row r="1452">
          <cell r="C1452" t="str">
            <v>1ｍ当り</v>
          </cell>
          <cell r="H1452">
            <v>14113</v>
          </cell>
        </row>
        <row r="1454">
          <cell r="J1454" t="str">
            <v>標準歩掛り (県) Ⅱ-2-⑬-4</v>
          </cell>
        </row>
        <row r="1455">
          <cell r="C1455" t="str">
            <v>第　　　　号</v>
          </cell>
          <cell r="F1455" t="str">
            <v>遠心ボックスカルバ－ト布設工</v>
          </cell>
          <cell r="H1455" t="str">
            <v>10m 当たり代価表</v>
          </cell>
          <cell r="J1455" t="str">
            <v>I形　350×2400</v>
          </cell>
        </row>
        <row r="1456">
          <cell r="J1456">
            <v>766</v>
          </cell>
          <cell r="K1456">
            <v>0</v>
          </cell>
        </row>
        <row r="1457">
          <cell r="C1457" t="str">
            <v>種　　　目</v>
          </cell>
          <cell r="D1457" t="str">
            <v>形 状 寸 法</v>
          </cell>
          <cell r="E1457" t="str">
            <v>単位</v>
          </cell>
          <cell r="F1457" t="str">
            <v>数 量</v>
          </cell>
          <cell r="G1457" t="str">
            <v>単 価 (円)</v>
          </cell>
          <cell r="H1457" t="str">
            <v>金 額 (円)</v>
          </cell>
          <cell r="I1457" t="str">
            <v>処分費(円)</v>
          </cell>
          <cell r="J1457" t="str">
            <v>備</v>
          </cell>
          <cell r="K1457" t="str">
            <v>考</v>
          </cell>
        </row>
        <row r="1458">
          <cell r="C1458" t="str">
            <v xml:space="preserve"> </v>
          </cell>
          <cell r="D1458" t="str">
            <v xml:space="preserve"> </v>
          </cell>
          <cell r="E1458" t="str">
            <v xml:space="preserve"> </v>
          </cell>
          <cell r="F1458">
            <v>0</v>
          </cell>
          <cell r="G1458">
            <v>0</v>
          </cell>
          <cell r="I1458" t="str">
            <v>　</v>
          </cell>
          <cell r="K1458" t="str">
            <v>　</v>
          </cell>
        </row>
        <row r="1459">
          <cell r="C1459" t="str">
            <v>遠心ﾎﾞｯｸｽｶﾙﾊﾞｰﾄ</v>
          </cell>
          <cell r="D1459" t="str">
            <v>I形　350×2400</v>
          </cell>
          <cell r="E1459" t="str">
            <v>本</v>
          </cell>
          <cell r="F1459">
            <v>4.0999999999999996</v>
          </cell>
          <cell r="G1459">
            <v>30700</v>
          </cell>
          <cell r="H1459">
            <v>125870</v>
          </cell>
          <cell r="I1459" t="str">
            <v>　</v>
          </cell>
          <cell r="K1459">
            <v>0</v>
          </cell>
        </row>
        <row r="1460">
          <cell r="G1460">
            <v>0</v>
          </cell>
          <cell r="I1460" t="str">
            <v>　</v>
          </cell>
          <cell r="K1460" t="str">
            <v>　</v>
          </cell>
        </row>
        <row r="1461">
          <cell r="C1461" t="str">
            <v>土木一般世話役</v>
          </cell>
          <cell r="E1461" t="str">
            <v>人</v>
          </cell>
          <cell r="F1461">
            <v>0.2</v>
          </cell>
          <cell r="G1461">
            <v>17800</v>
          </cell>
          <cell r="H1461">
            <v>3560</v>
          </cell>
          <cell r="I1461" t="str">
            <v>　</v>
          </cell>
          <cell r="K1461">
            <v>0</v>
          </cell>
        </row>
        <row r="1462">
          <cell r="G1462">
            <v>0</v>
          </cell>
          <cell r="I1462" t="str">
            <v>　</v>
          </cell>
          <cell r="K1462" t="str">
            <v>　</v>
          </cell>
        </row>
        <row r="1463">
          <cell r="C1463" t="str">
            <v>特殊作業員</v>
          </cell>
          <cell r="E1463" t="str">
            <v>人</v>
          </cell>
          <cell r="F1463">
            <v>0.1</v>
          </cell>
          <cell r="G1463">
            <v>15000</v>
          </cell>
          <cell r="H1463">
            <v>1500</v>
          </cell>
          <cell r="I1463" t="str">
            <v>　</v>
          </cell>
          <cell r="K1463">
            <v>0</v>
          </cell>
        </row>
        <row r="1464">
          <cell r="G1464">
            <v>0</v>
          </cell>
          <cell r="I1464" t="str">
            <v>　</v>
          </cell>
        </row>
        <row r="1465">
          <cell r="C1465" t="str">
            <v>普通作業員</v>
          </cell>
          <cell r="E1465" t="str">
            <v>人</v>
          </cell>
          <cell r="F1465">
            <v>0.4</v>
          </cell>
          <cell r="G1465">
            <v>12500</v>
          </cell>
          <cell r="H1465">
            <v>5000</v>
          </cell>
          <cell r="I1465" t="str">
            <v>　</v>
          </cell>
          <cell r="K1465">
            <v>0</v>
          </cell>
        </row>
        <row r="1466">
          <cell r="I1466" t="str">
            <v>　</v>
          </cell>
          <cell r="K1466" t="str">
            <v>　</v>
          </cell>
        </row>
        <row r="1467">
          <cell r="C1467" t="str">
            <v>ﾊﾞｯｸﾎｳ運転</v>
          </cell>
          <cell r="D1467" t="str">
            <v>0.35ｍ3　2.9ｔ吊</v>
          </cell>
          <cell r="E1467" t="str">
            <v>hr</v>
          </cell>
          <cell r="F1467">
            <v>2.4</v>
          </cell>
          <cell r="G1467">
            <v>6160</v>
          </cell>
          <cell r="H1467">
            <v>14784</v>
          </cell>
          <cell r="I1467" t="str">
            <v>　</v>
          </cell>
          <cell r="K1467">
            <v>0</v>
          </cell>
        </row>
        <row r="1468">
          <cell r="G1468">
            <v>0</v>
          </cell>
          <cell r="I1468" t="str">
            <v>　</v>
          </cell>
          <cell r="J1468" t="str">
            <v>対象額</v>
          </cell>
          <cell r="K1468" t="str">
            <v>諸雑費率</v>
          </cell>
        </row>
        <row r="1469">
          <cell r="C1469" t="str">
            <v>諸雑費</v>
          </cell>
          <cell r="E1469" t="str">
            <v>式</v>
          </cell>
          <cell r="F1469">
            <v>1</v>
          </cell>
          <cell r="G1469">
            <v>0</v>
          </cell>
          <cell r="H1469">
            <v>7701</v>
          </cell>
          <cell r="I1469" t="str">
            <v>　</v>
          </cell>
          <cell r="J1469">
            <v>24844</v>
          </cell>
          <cell r="K1469">
            <v>0.31</v>
          </cell>
        </row>
        <row r="1470">
          <cell r="G1470">
            <v>0</v>
          </cell>
          <cell r="I1470" t="str">
            <v>　</v>
          </cell>
          <cell r="J1470" t="str">
            <v>第　　号代価表参照</v>
          </cell>
        </row>
        <row r="1471">
          <cell r="C1471" t="str">
            <v>砕石基礎工</v>
          </cell>
          <cell r="D1471" t="str">
            <v>再生砕石(t=0.2m)</v>
          </cell>
          <cell r="E1471" t="str">
            <v>㎡</v>
          </cell>
          <cell r="F1471">
            <v>6.18</v>
          </cell>
          <cell r="G1471">
            <v>1014</v>
          </cell>
          <cell r="H1471">
            <v>6266</v>
          </cell>
          <cell r="I1471" t="str">
            <v>　</v>
          </cell>
          <cell r="J1471" t="str">
            <v>0.618*10</v>
          </cell>
        </row>
        <row r="1472">
          <cell r="G1472">
            <v>0</v>
          </cell>
          <cell r="I1472" t="str">
            <v>　</v>
          </cell>
          <cell r="K1472" t="str">
            <v>　</v>
          </cell>
        </row>
        <row r="1473">
          <cell r="I1473" t="str">
            <v>　</v>
          </cell>
          <cell r="K1473">
            <v>0</v>
          </cell>
        </row>
        <row r="1474">
          <cell r="I1474" t="str">
            <v>　</v>
          </cell>
          <cell r="K1474" t="str">
            <v>　</v>
          </cell>
        </row>
        <row r="1476">
          <cell r="I1476" t="str">
            <v>　</v>
          </cell>
          <cell r="K1476" t="str">
            <v>　</v>
          </cell>
        </row>
        <row r="1477">
          <cell r="I1477" t="str">
            <v>　</v>
          </cell>
          <cell r="K1477">
            <v>0</v>
          </cell>
        </row>
        <row r="1478">
          <cell r="I1478" t="str">
            <v>　</v>
          </cell>
          <cell r="K1478" t="str">
            <v>　</v>
          </cell>
        </row>
        <row r="1479">
          <cell r="I1479" t="str">
            <v>　</v>
          </cell>
          <cell r="K1479">
            <v>0</v>
          </cell>
        </row>
        <row r="1480">
          <cell r="I1480" t="str">
            <v>　</v>
          </cell>
          <cell r="K1480" t="str">
            <v>　</v>
          </cell>
        </row>
        <row r="1481">
          <cell r="I1481" t="str">
            <v>　</v>
          </cell>
          <cell r="K1481">
            <v>0</v>
          </cell>
        </row>
        <row r="1482">
          <cell r="F1482" t="str">
            <v xml:space="preserve"> </v>
          </cell>
          <cell r="I1482" t="str">
            <v>　</v>
          </cell>
        </row>
        <row r="1483">
          <cell r="C1483" t="str">
            <v>計</v>
          </cell>
          <cell r="H1483">
            <v>164681</v>
          </cell>
          <cell r="I1483" t="str">
            <v>　</v>
          </cell>
        </row>
        <row r="1484">
          <cell r="F1484">
            <v>0</v>
          </cell>
        </row>
        <row r="1485">
          <cell r="C1485" t="str">
            <v>1ｍ当り</v>
          </cell>
          <cell r="H1485">
            <v>16468</v>
          </cell>
        </row>
        <row r="1487">
          <cell r="J1487" t="str">
            <v>標準歩掛り (県) Ⅱ-2-⑬-4</v>
          </cell>
        </row>
        <row r="1488">
          <cell r="C1488" t="str">
            <v>第　　　　号</v>
          </cell>
          <cell r="F1488" t="str">
            <v>遠心ボックスカルバ－ト布設工</v>
          </cell>
          <cell r="H1488" t="str">
            <v>10m 当たり代価表</v>
          </cell>
          <cell r="J1488" t="str">
            <v>I形　400×2400</v>
          </cell>
        </row>
        <row r="1489">
          <cell r="J1489">
            <v>963</v>
          </cell>
          <cell r="K1489">
            <v>0</v>
          </cell>
        </row>
        <row r="1490">
          <cell r="C1490" t="str">
            <v>種　　　目</v>
          </cell>
          <cell r="D1490" t="str">
            <v>形 状 寸 法</v>
          </cell>
          <cell r="E1490" t="str">
            <v>単位</v>
          </cell>
          <cell r="F1490" t="str">
            <v>数 量</v>
          </cell>
          <cell r="G1490" t="str">
            <v>単 価 (円)</v>
          </cell>
          <cell r="H1490" t="str">
            <v>金 額 (円)</v>
          </cell>
          <cell r="I1490" t="str">
            <v>処分費(円)</v>
          </cell>
          <cell r="J1490" t="str">
            <v>備</v>
          </cell>
          <cell r="K1490" t="str">
            <v>考</v>
          </cell>
        </row>
        <row r="1491">
          <cell r="C1491" t="str">
            <v xml:space="preserve"> </v>
          </cell>
          <cell r="D1491" t="str">
            <v xml:space="preserve"> </v>
          </cell>
          <cell r="E1491" t="str">
            <v xml:space="preserve"> </v>
          </cell>
          <cell r="F1491">
            <v>0</v>
          </cell>
          <cell r="G1491">
            <v>0</v>
          </cell>
          <cell r="I1491" t="str">
            <v>　</v>
          </cell>
          <cell r="K1491" t="str">
            <v>　</v>
          </cell>
        </row>
        <row r="1492">
          <cell r="C1492" t="str">
            <v>遠心ﾎﾞｯｸｽｶﾙﾊﾞｰﾄ</v>
          </cell>
          <cell r="D1492" t="str">
            <v>I形　400×2400</v>
          </cell>
          <cell r="E1492" t="str">
            <v>本</v>
          </cell>
          <cell r="F1492">
            <v>4.0999999999999996</v>
          </cell>
          <cell r="G1492">
            <v>37600</v>
          </cell>
          <cell r="H1492">
            <v>154160</v>
          </cell>
          <cell r="I1492" t="str">
            <v>　</v>
          </cell>
          <cell r="K1492">
            <v>0</v>
          </cell>
        </row>
        <row r="1493">
          <cell r="G1493">
            <v>0</v>
          </cell>
          <cell r="I1493" t="str">
            <v>　</v>
          </cell>
          <cell r="K1493" t="str">
            <v>　</v>
          </cell>
        </row>
        <row r="1494">
          <cell r="C1494" t="str">
            <v>土木一般世話役</v>
          </cell>
          <cell r="E1494" t="str">
            <v>人</v>
          </cell>
          <cell r="F1494">
            <v>0.4</v>
          </cell>
          <cell r="G1494">
            <v>17800</v>
          </cell>
          <cell r="H1494">
            <v>7120</v>
          </cell>
          <cell r="I1494" t="str">
            <v>　</v>
          </cell>
          <cell r="K1494">
            <v>0</v>
          </cell>
        </row>
        <row r="1495">
          <cell r="G1495">
            <v>0</v>
          </cell>
          <cell r="I1495" t="str">
            <v>　</v>
          </cell>
          <cell r="K1495" t="str">
            <v>　</v>
          </cell>
        </row>
        <row r="1496">
          <cell r="C1496" t="str">
            <v>特殊作業員</v>
          </cell>
          <cell r="E1496" t="str">
            <v>人</v>
          </cell>
          <cell r="F1496">
            <v>0.2</v>
          </cell>
          <cell r="G1496">
            <v>15000</v>
          </cell>
          <cell r="H1496">
            <v>3000</v>
          </cell>
          <cell r="I1496" t="str">
            <v>　</v>
          </cell>
          <cell r="K1496">
            <v>0</v>
          </cell>
        </row>
        <row r="1497">
          <cell r="G1497">
            <v>0</v>
          </cell>
          <cell r="I1497" t="str">
            <v>　</v>
          </cell>
        </row>
        <row r="1498">
          <cell r="C1498" t="str">
            <v>普通作業員</v>
          </cell>
          <cell r="E1498" t="str">
            <v>人</v>
          </cell>
          <cell r="F1498">
            <v>0.7</v>
          </cell>
          <cell r="G1498">
            <v>12500</v>
          </cell>
          <cell r="H1498">
            <v>8750</v>
          </cell>
          <cell r="I1498" t="str">
            <v>　</v>
          </cell>
          <cell r="K1498">
            <v>0</v>
          </cell>
        </row>
        <row r="1499">
          <cell r="I1499" t="str">
            <v>　</v>
          </cell>
          <cell r="K1499" t="str">
            <v>　</v>
          </cell>
        </row>
        <row r="1500">
          <cell r="C1500" t="str">
            <v>ﾊﾞｯｸﾎｳ運転</v>
          </cell>
          <cell r="D1500" t="str">
            <v>0.35ｍ3　2.9ｔ吊</v>
          </cell>
          <cell r="E1500" t="str">
            <v>hr</v>
          </cell>
          <cell r="F1500">
            <v>3.1</v>
          </cell>
          <cell r="G1500">
            <v>6160</v>
          </cell>
          <cell r="H1500">
            <v>19096</v>
          </cell>
          <cell r="I1500" t="str">
            <v>　</v>
          </cell>
          <cell r="K1500">
            <v>0</v>
          </cell>
        </row>
        <row r="1501">
          <cell r="G1501">
            <v>0</v>
          </cell>
          <cell r="I1501" t="str">
            <v>　</v>
          </cell>
          <cell r="J1501" t="str">
            <v>対象額</v>
          </cell>
          <cell r="K1501" t="str">
            <v>諸雑費率</v>
          </cell>
        </row>
        <row r="1502">
          <cell r="C1502" t="str">
            <v>諸雑費</v>
          </cell>
          <cell r="E1502" t="str">
            <v>式</v>
          </cell>
          <cell r="F1502">
            <v>1</v>
          </cell>
          <cell r="G1502">
            <v>0</v>
          </cell>
          <cell r="H1502">
            <v>11769</v>
          </cell>
          <cell r="I1502" t="str">
            <v>　</v>
          </cell>
          <cell r="J1502">
            <v>37966</v>
          </cell>
          <cell r="K1502">
            <v>0.31</v>
          </cell>
        </row>
        <row r="1503">
          <cell r="G1503">
            <v>0</v>
          </cell>
          <cell r="I1503" t="str">
            <v>　</v>
          </cell>
          <cell r="J1503" t="str">
            <v>第　　号代価表参照</v>
          </cell>
        </row>
        <row r="1504">
          <cell r="C1504" t="str">
            <v>砕石基礎工</v>
          </cell>
          <cell r="D1504" t="str">
            <v>再生砕石(t=0.2m)</v>
          </cell>
          <cell r="E1504" t="str">
            <v>㎡</v>
          </cell>
          <cell r="F1504">
            <v>6.8</v>
          </cell>
          <cell r="G1504">
            <v>1014</v>
          </cell>
          <cell r="H1504">
            <v>6895</v>
          </cell>
          <cell r="I1504" t="str">
            <v>　</v>
          </cell>
          <cell r="J1504" t="str">
            <v>0.68*10</v>
          </cell>
        </row>
        <row r="1505">
          <cell r="G1505">
            <v>0</v>
          </cell>
          <cell r="I1505" t="str">
            <v>　</v>
          </cell>
          <cell r="K1505" t="str">
            <v>　</v>
          </cell>
        </row>
        <row r="1506">
          <cell r="I1506" t="str">
            <v>　</v>
          </cell>
          <cell r="K1506">
            <v>0</v>
          </cell>
        </row>
        <row r="1507">
          <cell r="I1507" t="str">
            <v>　</v>
          </cell>
          <cell r="K1507" t="str">
            <v>　</v>
          </cell>
        </row>
        <row r="1509">
          <cell r="I1509" t="str">
            <v>　</v>
          </cell>
          <cell r="K1509" t="str">
            <v>　</v>
          </cell>
        </row>
        <row r="1510">
          <cell r="I1510" t="str">
            <v>　</v>
          </cell>
          <cell r="K1510">
            <v>0</v>
          </cell>
        </row>
        <row r="1511">
          <cell r="I1511" t="str">
            <v>　</v>
          </cell>
          <cell r="K1511" t="str">
            <v>　</v>
          </cell>
        </row>
        <row r="1512">
          <cell r="I1512" t="str">
            <v>　</v>
          </cell>
          <cell r="K1512">
            <v>0</v>
          </cell>
        </row>
        <row r="1513">
          <cell r="I1513" t="str">
            <v>　</v>
          </cell>
          <cell r="K1513" t="str">
            <v>　</v>
          </cell>
        </row>
        <row r="1514">
          <cell r="I1514" t="str">
            <v>　</v>
          </cell>
          <cell r="K1514">
            <v>0</v>
          </cell>
        </row>
        <row r="1515">
          <cell r="F1515" t="str">
            <v xml:space="preserve"> </v>
          </cell>
          <cell r="I1515" t="str">
            <v>　</v>
          </cell>
        </row>
        <row r="1516">
          <cell r="C1516" t="str">
            <v>計</v>
          </cell>
          <cell r="H1516">
            <v>210790</v>
          </cell>
          <cell r="I1516" t="str">
            <v>　</v>
          </cell>
        </row>
        <row r="1517">
          <cell r="F1517">
            <v>0</v>
          </cell>
        </row>
        <row r="1518">
          <cell r="C1518" t="str">
            <v>1ｍ当り</v>
          </cell>
          <cell r="H1518">
            <v>21079</v>
          </cell>
        </row>
        <row r="1520">
          <cell r="J1520" t="str">
            <v>標準歩掛り (県) Ⅱ-2-⑬-11</v>
          </cell>
        </row>
        <row r="1521">
          <cell r="C1521" t="str">
            <v>第　　　　号</v>
          </cell>
          <cell r="F1521" t="str">
            <v>Ｌ型側溝布設工</v>
          </cell>
          <cell r="H1521" t="str">
            <v>10m 当たり代価表</v>
          </cell>
          <cell r="J1521" t="str">
            <v>250B　45×15.5×60</v>
          </cell>
        </row>
        <row r="1522">
          <cell r="J1522">
            <v>0</v>
          </cell>
          <cell r="K1522">
            <v>0</v>
          </cell>
        </row>
        <row r="1523">
          <cell r="C1523" t="str">
            <v>種　　　目</v>
          </cell>
          <cell r="D1523" t="str">
            <v>形 状 寸 法</v>
          </cell>
          <cell r="E1523" t="str">
            <v>単位</v>
          </cell>
          <cell r="F1523" t="str">
            <v>数 量</v>
          </cell>
          <cell r="G1523" t="str">
            <v>単 価 (円)</v>
          </cell>
          <cell r="H1523" t="str">
            <v>金 額 (円)</v>
          </cell>
          <cell r="I1523" t="str">
            <v>処分費(円)</v>
          </cell>
          <cell r="J1523" t="str">
            <v>備</v>
          </cell>
          <cell r="K1523" t="str">
            <v>考</v>
          </cell>
        </row>
        <row r="1524">
          <cell r="C1524" t="str">
            <v xml:space="preserve"> </v>
          </cell>
          <cell r="D1524" t="str">
            <v xml:space="preserve"> </v>
          </cell>
          <cell r="E1524" t="str">
            <v xml:space="preserve"> </v>
          </cell>
          <cell r="F1524">
            <v>0</v>
          </cell>
          <cell r="G1524">
            <v>0</v>
          </cell>
          <cell r="I1524" t="str">
            <v>　</v>
          </cell>
          <cell r="K1524" t="str">
            <v>　</v>
          </cell>
        </row>
        <row r="1525">
          <cell r="C1525" t="str">
            <v>鉄筋ｺﾝｸﾘｰﾄL形</v>
          </cell>
          <cell r="D1525" t="str">
            <v>250B　45×15.5×60</v>
          </cell>
          <cell r="E1525" t="str">
            <v>個</v>
          </cell>
          <cell r="F1525">
            <v>16.5</v>
          </cell>
          <cell r="G1525">
            <v>955</v>
          </cell>
          <cell r="H1525">
            <v>15757</v>
          </cell>
          <cell r="I1525" t="str">
            <v>　</v>
          </cell>
          <cell r="K1525">
            <v>0</v>
          </cell>
        </row>
        <row r="1526">
          <cell r="G1526">
            <v>0</v>
          </cell>
          <cell r="I1526" t="str">
            <v>　</v>
          </cell>
          <cell r="K1526" t="str">
            <v>　</v>
          </cell>
        </row>
        <row r="1527">
          <cell r="C1527" t="str">
            <v>土木一般世話役</v>
          </cell>
          <cell r="E1527" t="str">
            <v>人</v>
          </cell>
          <cell r="F1527">
            <v>0.3</v>
          </cell>
          <cell r="G1527">
            <v>17800</v>
          </cell>
          <cell r="H1527">
            <v>5340</v>
          </cell>
          <cell r="I1527" t="str">
            <v>　</v>
          </cell>
          <cell r="K1527">
            <v>0</v>
          </cell>
        </row>
        <row r="1528">
          <cell r="G1528">
            <v>0</v>
          </cell>
          <cell r="I1528" t="str">
            <v>　</v>
          </cell>
          <cell r="K1528" t="str">
            <v>　</v>
          </cell>
        </row>
        <row r="1529">
          <cell r="C1529" t="str">
            <v>特殊作業員</v>
          </cell>
          <cell r="E1529" t="str">
            <v>人</v>
          </cell>
          <cell r="F1529">
            <v>0.1</v>
          </cell>
          <cell r="G1529">
            <v>15000</v>
          </cell>
          <cell r="H1529">
            <v>1500</v>
          </cell>
          <cell r="I1529" t="str">
            <v>　</v>
          </cell>
          <cell r="K1529">
            <v>0</v>
          </cell>
        </row>
        <row r="1530">
          <cell r="G1530">
            <v>0</v>
          </cell>
          <cell r="I1530" t="str">
            <v>　</v>
          </cell>
        </row>
        <row r="1531">
          <cell r="C1531" t="str">
            <v>普通作業員</v>
          </cell>
          <cell r="E1531" t="str">
            <v>人</v>
          </cell>
          <cell r="F1531">
            <v>0.9</v>
          </cell>
          <cell r="G1531">
            <v>12500</v>
          </cell>
          <cell r="H1531">
            <v>11250</v>
          </cell>
          <cell r="I1531" t="str">
            <v>　</v>
          </cell>
          <cell r="K1531">
            <v>0</v>
          </cell>
        </row>
        <row r="1532">
          <cell r="G1532">
            <v>0</v>
          </cell>
          <cell r="I1532" t="str">
            <v>　</v>
          </cell>
          <cell r="J1532" t="str">
            <v>対象額</v>
          </cell>
          <cell r="K1532" t="str">
            <v>諸雑費率</v>
          </cell>
        </row>
        <row r="1533">
          <cell r="C1533" t="str">
            <v>諸雑費</v>
          </cell>
          <cell r="E1533" t="str">
            <v>式</v>
          </cell>
          <cell r="F1533">
            <v>1</v>
          </cell>
          <cell r="G1533">
            <v>0</v>
          </cell>
          <cell r="H1533">
            <v>3057</v>
          </cell>
          <cell r="I1533" t="str">
            <v>　</v>
          </cell>
          <cell r="J1533">
            <v>25482</v>
          </cell>
          <cell r="K1533">
            <v>0.12</v>
          </cell>
        </row>
        <row r="1534">
          <cell r="G1534">
            <v>0</v>
          </cell>
          <cell r="I1534" t="str">
            <v>　</v>
          </cell>
          <cell r="J1534" t="str">
            <v>第　　号代価表参照</v>
          </cell>
        </row>
        <row r="1535">
          <cell r="C1535" t="str">
            <v>ｺﾝｸﾘｰﾄ工</v>
          </cell>
          <cell r="D1535" t="str">
            <v>F18-8-25BB(無筋）</v>
          </cell>
          <cell r="E1535" t="str">
            <v>m3</v>
          </cell>
          <cell r="F1535">
            <v>0.45</v>
          </cell>
          <cell r="G1535">
            <v>14240</v>
          </cell>
          <cell r="H1535">
            <v>6408</v>
          </cell>
          <cell r="I1535" t="str">
            <v>　</v>
          </cell>
          <cell r="J1535" t="str">
            <v>0.45*0.1*10</v>
          </cell>
        </row>
        <row r="1536">
          <cell r="G1536">
            <v>0</v>
          </cell>
          <cell r="I1536" t="str">
            <v>　</v>
          </cell>
          <cell r="K1536" t="str">
            <v>　</v>
          </cell>
        </row>
        <row r="1537">
          <cell r="C1537" t="str">
            <v>型枠工</v>
          </cell>
          <cell r="D1537" t="str">
            <v>均し基礎</v>
          </cell>
          <cell r="E1537" t="str">
            <v>㎡</v>
          </cell>
          <cell r="F1537">
            <v>2</v>
          </cell>
          <cell r="G1537">
            <v>2676</v>
          </cell>
          <cell r="H1537">
            <v>5352</v>
          </cell>
          <cell r="I1537" t="str">
            <v>　</v>
          </cell>
          <cell r="J1537" t="str">
            <v>0.1*10*2</v>
          </cell>
        </row>
        <row r="1538">
          <cell r="G1538">
            <v>0</v>
          </cell>
          <cell r="I1538" t="str">
            <v>　</v>
          </cell>
          <cell r="J1538" t="str">
            <v>対象額</v>
          </cell>
          <cell r="K1538" t="str">
            <v>諸雑費率</v>
          </cell>
        </row>
        <row r="1539">
          <cell r="C1539" t="str">
            <v>基礎砕石費率</v>
          </cell>
          <cell r="D1539" t="str">
            <v>ｔ＝0.15ｍ</v>
          </cell>
          <cell r="E1539" t="str">
            <v>式</v>
          </cell>
          <cell r="F1539">
            <v>1</v>
          </cell>
          <cell r="H1539">
            <v>5606</v>
          </cell>
          <cell r="I1539" t="str">
            <v>　</v>
          </cell>
          <cell r="J1539">
            <v>25482</v>
          </cell>
          <cell r="K1539">
            <v>0.22</v>
          </cell>
        </row>
        <row r="1540">
          <cell r="G1540">
            <v>0</v>
          </cell>
          <cell r="I1540" t="str">
            <v>　</v>
          </cell>
          <cell r="K1540" t="str">
            <v>　</v>
          </cell>
        </row>
        <row r="1541">
          <cell r="C1541" t="str">
            <v>ﾊﾞｯｸﾎｳ運転</v>
          </cell>
          <cell r="D1541" t="str">
            <v>0.35ｍ3　2.9ｔ吊</v>
          </cell>
          <cell r="E1541" t="str">
            <v>hr</v>
          </cell>
          <cell r="F1541">
            <v>1.2</v>
          </cell>
          <cell r="G1541">
            <v>6160</v>
          </cell>
          <cell r="H1541">
            <v>7392</v>
          </cell>
        </row>
        <row r="1542">
          <cell r="I1542" t="str">
            <v>　</v>
          </cell>
          <cell r="K1542" t="str">
            <v>　</v>
          </cell>
        </row>
        <row r="1543">
          <cell r="I1543" t="str">
            <v>　</v>
          </cell>
          <cell r="K1543">
            <v>0</v>
          </cell>
        </row>
        <row r="1544">
          <cell r="I1544" t="str">
            <v>　</v>
          </cell>
          <cell r="K1544" t="str">
            <v>　</v>
          </cell>
        </row>
        <row r="1545">
          <cell r="I1545" t="str">
            <v>　</v>
          </cell>
          <cell r="K1545">
            <v>0</v>
          </cell>
        </row>
        <row r="1546">
          <cell r="I1546" t="str">
            <v>　</v>
          </cell>
          <cell r="K1546" t="str">
            <v>　</v>
          </cell>
        </row>
        <row r="1547">
          <cell r="I1547" t="str">
            <v>　</v>
          </cell>
          <cell r="K1547">
            <v>0</v>
          </cell>
        </row>
        <row r="1548">
          <cell r="F1548" t="str">
            <v xml:space="preserve"> </v>
          </cell>
          <cell r="I1548" t="str">
            <v>　</v>
          </cell>
        </row>
        <row r="1549">
          <cell r="C1549" t="str">
            <v>計</v>
          </cell>
          <cell r="H1549">
            <v>61662</v>
          </cell>
          <cell r="I1549" t="str">
            <v>　</v>
          </cell>
        </row>
        <row r="1550">
          <cell r="F1550">
            <v>0</v>
          </cell>
        </row>
        <row r="1551">
          <cell r="C1551" t="str">
            <v>1ｍ当り</v>
          </cell>
          <cell r="H1551">
            <v>6166</v>
          </cell>
        </row>
        <row r="1553">
          <cell r="J1553" t="str">
            <v>標準歩掛り (県) Ⅵ-2-⑰-2</v>
          </cell>
        </row>
        <row r="1554">
          <cell r="C1554" t="str">
            <v>第　　　　号</v>
          </cell>
          <cell r="F1554" t="str">
            <v>可変勾配側溝布設工</v>
          </cell>
          <cell r="H1554" t="str">
            <v>10m 当たり代価表</v>
          </cell>
        </row>
        <row r="1555">
          <cell r="K1555">
            <v>0</v>
          </cell>
        </row>
        <row r="1556">
          <cell r="C1556" t="str">
            <v>種　　　目</v>
          </cell>
          <cell r="D1556" t="str">
            <v>形 状 寸 法</v>
          </cell>
          <cell r="E1556" t="str">
            <v>単位</v>
          </cell>
          <cell r="F1556" t="str">
            <v>数 量</v>
          </cell>
          <cell r="G1556" t="str">
            <v>単 価 (円)</v>
          </cell>
          <cell r="H1556" t="str">
            <v>金 額 (円)</v>
          </cell>
          <cell r="I1556" t="str">
            <v>処分費(円)</v>
          </cell>
          <cell r="J1556" t="str">
            <v>備</v>
          </cell>
          <cell r="K1556" t="str">
            <v>考</v>
          </cell>
        </row>
        <row r="1557">
          <cell r="C1557" t="str">
            <v xml:space="preserve"> </v>
          </cell>
          <cell r="D1557" t="str">
            <v xml:space="preserve"> </v>
          </cell>
          <cell r="E1557" t="str">
            <v xml:space="preserve"> </v>
          </cell>
          <cell r="F1557">
            <v>0</v>
          </cell>
          <cell r="G1557">
            <v>0</v>
          </cell>
          <cell r="I1557" t="str">
            <v>　</v>
          </cell>
          <cell r="K1557" t="str">
            <v>　</v>
          </cell>
        </row>
        <row r="1558">
          <cell r="C1558" t="str">
            <v>可変勾配側溝</v>
          </cell>
          <cell r="E1558" t="str">
            <v>本</v>
          </cell>
          <cell r="F1558">
            <v>5</v>
          </cell>
          <cell r="G1558">
            <v>0</v>
          </cell>
          <cell r="H1558">
            <v>0</v>
          </cell>
          <cell r="I1558" t="str">
            <v>　</v>
          </cell>
          <cell r="K1558">
            <v>0</v>
          </cell>
        </row>
        <row r="1559">
          <cell r="G1559">
            <v>0</v>
          </cell>
          <cell r="I1559" t="str">
            <v>　</v>
          </cell>
          <cell r="K1559" t="str">
            <v>　</v>
          </cell>
        </row>
        <row r="1560">
          <cell r="C1560" t="str">
            <v>排水構造物　自由勾配側溝L2ｍ</v>
          </cell>
          <cell r="D1560" t="str">
            <v>1000㎏以下</v>
          </cell>
          <cell r="E1560" t="str">
            <v>ｍ</v>
          </cell>
          <cell r="F1560">
            <v>10</v>
          </cell>
          <cell r="G1560">
            <v>3900</v>
          </cell>
          <cell r="H1560">
            <v>39000</v>
          </cell>
          <cell r="I1560" t="str">
            <v>　</v>
          </cell>
          <cell r="K1560">
            <v>0</v>
          </cell>
        </row>
        <row r="1561">
          <cell r="G1561">
            <v>0</v>
          </cell>
          <cell r="I1561" t="str">
            <v>　</v>
          </cell>
          <cell r="K1561" t="str">
            <v>　</v>
          </cell>
        </row>
        <row r="1562">
          <cell r="C1562" t="str">
            <v>型枠工</v>
          </cell>
          <cell r="D1562" t="str">
            <v>均し基礎</v>
          </cell>
          <cell r="E1562" t="str">
            <v>㎡</v>
          </cell>
          <cell r="G1562">
            <v>2676</v>
          </cell>
          <cell r="H1562">
            <v>0</v>
          </cell>
          <cell r="I1562" t="str">
            <v>　</v>
          </cell>
          <cell r="K1562">
            <v>0</v>
          </cell>
        </row>
        <row r="1563">
          <cell r="G1563">
            <v>0</v>
          </cell>
          <cell r="I1563" t="str">
            <v>　</v>
          </cell>
          <cell r="K1563" t="str">
            <v>　</v>
          </cell>
        </row>
        <row r="1564">
          <cell r="C1564" t="str">
            <v>再生ｸﾗｯｼｬｰﾗﾝ</v>
          </cell>
          <cell r="D1564" t="str">
            <v>RB－40</v>
          </cell>
          <cell r="E1564" t="str">
            <v>m3</v>
          </cell>
          <cell r="G1564">
            <v>1800</v>
          </cell>
          <cell r="H1564">
            <v>0</v>
          </cell>
          <cell r="I1564" t="str">
            <v>　</v>
          </cell>
          <cell r="K1564">
            <v>0</v>
          </cell>
        </row>
        <row r="1565">
          <cell r="G1565">
            <v>0</v>
          </cell>
          <cell r="I1565" t="str">
            <v>　</v>
          </cell>
          <cell r="K1565" t="str">
            <v>　</v>
          </cell>
        </row>
        <row r="1566">
          <cell r="C1566" t="str">
            <v>生ｺﾝｸﾘｰﾄ</v>
          </cell>
          <cell r="D1566" t="str">
            <v>18-8-25(20)BB</v>
          </cell>
          <cell r="E1566" t="str">
            <v>m3</v>
          </cell>
          <cell r="G1566">
            <v>9400</v>
          </cell>
          <cell r="H1566">
            <v>0</v>
          </cell>
          <cell r="I1566" t="str">
            <v>　</v>
          </cell>
          <cell r="K1566">
            <v>0</v>
          </cell>
        </row>
        <row r="1567">
          <cell r="G1567">
            <v>0</v>
          </cell>
          <cell r="I1567" t="str">
            <v>　</v>
          </cell>
          <cell r="K1567" t="str">
            <v>　</v>
          </cell>
        </row>
        <row r="1568">
          <cell r="C1568">
            <v>0</v>
          </cell>
          <cell r="D1568">
            <v>0</v>
          </cell>
          <cell r="E1568">
            <v>0</v>
          </cell>
          <cell r="G1568">
            <v>0</v>
          </cell>
          <cell r="H1568">
            <v>0</v>
          </cell>
          <cell r="I1568" t="str">
            <v>　</v>
          </cell>
          <cell r="K1568">
            <v>0</v>
          </cell>
        </row>
        <row r="1569">
          <cell r="G1569">
            <v>0</v>
          </cell>
          <cell r="I1569" t="str">
            <v>　</v>
          </cell>
          <cell r="K1569" t="str">
            <v>　</v>
          </cell>
        </row>
        <row r="1570">
          <cell r="C1570">
            <v>0</v>
          </cell>
          <cell r="D1570">
            <v>0</v>
          </cell>
          <cell r="E1570">
            <v>0</v>
          </cell>
          <cell r="G1570">
            <v>0</v>
          </cell>
          <cell r="H1570">
            <v>0</v>
          </cell>
          <cell r="I1570" t="str">
            <v>　</v>
          </cell>
          <cell r="K1570">
            <v>0</v>
          </cell>
        </row>
        <row r="1571">
          <cell r="G1571">
            <v>0</v>
          </cell>
          <cell r="I1571" t="str">
            <v>　</v>
          </cell>
          <cell r="K1571" t="str">
            <v>　</v>
          </cell>
        </row>
        <row r="1572">
          <cell r="C1572">
            <v>0</v>
          </cell>
          <cell r="D1572">
            <v>0</v>
          </cell>
          <cell r="E1572">
            <v>0</v>
          </cell>
          <cell r="G1572">
            <v>0</v>
          </cell>
          <cell r="H1572">
            <v>0</v>
          </cell>
          <cell r="I1572" t="str">
            <v>　</v>
          </cell>
          <cell r="K1572">
            <v>0</v>
          </cell>
        </row>
        <row r="1573">
          <cell r="G1573">
            <v>0</v>
          </cell>
          <cell r="I1573" t="str">
            <v>　</v>
          </cell>
          <cell r="K1573" t="str">
            <v>　</v>
          </cell>
        </row>
        <row r="1574">
          <cell r="C1574">
            <v>0</v>
          </cell>
          <cell r="D1574">
            <v>0</v>
          </cell>
          <cell r="E1574">
            <v>0</v>
          </cell>
          <cell r="G1574">
            <v>0</v>
          </cell>
          <cell r="H1574">
            <v>0</v>
          </cell>
          <cell r="I1574" t="str">
            <v>　</v>
          </cell>
          <cell r="K1574">
            <v>0</v>
          </cell>
        </row>
        <row r="1575">
          <cell r="G1575">
            <v>0</v>
          </cell>
          <cell r="I1575" t="str">
            <v>　</v>
          </cell>
          <cell r="K1575" t="str">
            <v>　</v>
          </cell>
        </row>
        <row r="1576">
          <cell r="C1576">
            <v>0</v>
          </cell>
          <cell r="D1576">
            <v>0</v>
          </cell>
          <cell r="E1576">
            <v>0</v>
          </cell>
          <cell r="G1576">
            <v>0</v>
          </cell>
          <cell r="H1576">
            <v>0</v>
          </cell>
          <cell r="I1576" t="str">
            <v>　</v>
          </cell>
          <cell r="K1576">
            <v>0</v>
          </cell>
        </row>
        <row r="1577">
          <cell r="F1577">
            <v>0</v>
          </cell>
          <cell r="G1577">
            <v>0</v>
          </cell>
          <cell r="I1577" t="str">
            <v>　</v>
          </cell>
          <cell r="K1577" t="str">
            <v>　</v>
          </cell>
        </row>
        <row r="1578">
          <cell r="I1578" t="str">
            <v>　</v>
          </cell>
          <cell r="K1578">
            <v>0</v>
          </cell>
        </row>
        <row r="1579">
          <cell r="I1579" t="str">
            <v>　</v>
          </cell>
          <cell r="K1579" t="str">
            <v>　</v>
          </cell>
        </row>
        <row r="1580">
          <cell r="I1580" t="str">
            <v>　</v>
          </cell>
          <cell r="K1580">
            <v>0</v>
          </cell>
        </row>
        <row r="1581">
          <cell r="F1581" t="str">
            <v xml:space="preserve"> </v>
          </cell>
          <cell r="I1581" t="str">
            <v>　</v>
          </cell>
        </row>
        <row r="1582">
          <cell r="C1582" t="str">
            <v>計</v>
          </cell>
          <cell r="I1582" t="str">
            <v>　</v>
          </cell>
        </row>
        <row r="1583">
          <cell r="F1583">
            <v>0</v>
          </cell>
        </row>
        <row r="1584">
          <cell r="C1584" t="str">
            <v>1ｍ当り</v>
          </cell>
        </row>
        <row r="1586">
          <cell r="J1586" t="str">
            <v>標準歩掛り (県) Ⅱ-2-⑬-７</v>
          </cell>
        </row>
        <row r="1587">
          <cell r="C1587" t="str">
            <v>第　　　　号</v>
          </cell>
          <cell r="F1587" t="str">
            <v>塩ビ管布設工</v>
          </cell>
          <cell r="H1587" t="str">
            <v>100m 当たり代価表</v>
          </cell>
        </row>
        <row r="1588">
          <cell r="K1588">
            <v>0</v>
          </cell>
        </row>
        <row r="1589">
          <cell r="C1589" t="str">
            <v>種　　　目</v>
          </cell>
          <cell r="D1589" t="str">
            <v>形 状 寸 法</v>
          </cell>
          <cell r="E1589" t="str">
            <v>単位</v>
          </cell>
          <cell r="F1589" t="str">
            <v>数 量</v>
          </cell>
          <cell r="G1589" t="str">
            <v>単 価 (円)</v>
          </cell>
          <cell r="H1589" t="str">
            <v>金 額 (円)</v>
          </cell>
          <cell r="I1589" t="str">
            <v>処分費(円)</v>
          </cell>
          <cell r="J1589" t="str">
            <v>備</v>
          </cell>
          <cell r="K1589" t="str">
            <v>考</v>
          </cell>
        </row>
        <row r="1590">
          <cell r="G1590">
            <v>0</v>
          </cell>
          <cell r="I1590" t="str">
            <v>　</v>
          </cell>
          <cell r="K1590" t="str">
            <v>　</v>
          </cell>
        </row>
        <row r="1591">
          <cell r="C1591" t="str">
            <v>塩ビ管(VU)</v>
          </cell>
          <cell r="D1591" t="str">
            <v>φ150</v>
          </cell>
          <cell r="E1591" t="str">
            <v>ｍ</v>
          </cell>
          <cell r="F1591">
            <v>101</v>
          </cell>
          <cell r="G1591">
            <v>840</v>
          </cell>
          <cell r="H1591">
            <v>84840</v>
          </cell>
          <cell r="I1591" t="str">
            <v>　</v>
          </cell>
          <cell r="K1591">
            <v>0</v>
          </cell>
        </row>
        <row r="1592">
          <cell r="G1592">
            <v>0</v>
          </cell>
          <cell r="I1592" t="str">
            <v>　</v>
          </cell>
          <cell r="K1592" t="str">
            <v>　</v>
          </cell>
        </row>
        <row r="1593">
          <cell r="C1593" t="str">
            <v>土木一般世話役</v>
          </cell>
          <cell r="E1593" t="str">
            <v>人</v>
          </cell>
          <cell r="F1593">
            <v>0.3</v>
          </cell>
          <cell r="G1593">
            <v>17800</v>
          </cell>
          <cell r="H1593">
            <v>5340</v>
          </cell>
          <cell r="I1593" t="str">
            <v>　</v>
          </cell>
          <cell r="K1593">
            <v>0</v>
          </cell>
        </row>
        <row r="1594">
          <cell r="G1594">
            <v>0</v>
          </cell>
          <cell r="I1594" t="str">
            <v>　</v>
          </cell>
          <cell r="K1594" t="str">
            <v>　</v>
          </cell>
        </row>
        <row r="1595">
          <cell r="C1595" t="str">
            <v>普通作業員</v>
          </cell>
          <cell r="E1595" t="str">
            <v>人</v>
          </cell>
          <cell r="F1595">
            <v>0.9</v>
          </cell>
          <cell r="G1595">
            <v>12500</v>
          </cell>
          <cell r="H1595">
            <v>11250</v>
          </cell>
          <cell r="I1595" t="str">
            <v>　</v>
          </cell>
          <cell r="K1595">
            <v>0</v>
          </cell>
        </row>
        <row r="1596">
          <cell r="G1596">
            <v>0</v>
          </cell>
          <cell r="I1596" t="str">
            <v>　</v>
          </cell>
        </row>
        <row r="1597">
          <cell r="G1597">
            <v>0</v>
          </cell>
          <cell r="I1597" t="str">
            <v>　</v>
          </cell>
        </row>
        <row r="1598">
          <cell r="G1598">
            <v>0</v>
          </cell>
          <cell r="I1598" t="str">
            <v>　</v>
          </cell>
        </row>
        <row r="1599">
          <cell r="I1599" t="str">
            <v>　</v>
          </cell>
          <cell r="K1599">
            <v>0</v>
          </cell>
        </row>
        <row r="1600">
          <cell r="I1600" t="str">
            <v>　</v>
          </cell>
        </row>
        <row r="1601">
          <cell r="I1601" t="str">
            <v>　</v>
          </cell>
          <cell r="K1601">
            <v>0</v>
          </cell>
        </row>
        <row r="1602">
          <cell r="I1602" t="str">
            <v>　</v>
          </cell>
          <cell r="K1602" t="str">
            <v>　</v>
          </cell>
        </row>
        <row r="1603">
          <cell r="I1603" t="str">
            <v>　</v>
          </cell>
        </row>
        <row r="1604">
          <cell r="I1604" t="str">
            <v>　</v>
          </cell>
          <cell r="K1604" t="str">
            <v>　</v>
          </cell>
        </row>
        <row r="1605">
          <cell r="I1605" t="str">
            <v>　</v>
          </cell>
        </row>
        <row r="1606">
          <cell r="I1606" t="str">
            <v>　</v>
          </cell>
          <cell r="K1606" t="str">
            <v>　</v>
          </cell>
        </row>
        <row r="1608">
          <cell r="I1608" t="str">
            <v>　</v>
          </cell>
          <cell r="K1608" t="str">
            <v>　</v>
          </cell>
        </row>
        <row r="1609">
          <cell r="I1609" t="str">
            <v>　</v>
          </cell>
          <cell r="K1609">
            <v>0</v>
          </cell>
        </row>
        <row r="1610">
          <cell r="I1610" t="str">
            <v>　</v>
          </cell>
          <cell r="K1610" t="str">
            <v>　</v>
          </cell>
        </row>
        <row r="1611">
          <cell r="I1611" t="str">
            <v>　</v>
          </cell>
          <cell r="K1611">
            <v>0</v>
          </cell>
        </row>
        <row r="1612">
          <cell r="I1612" t="str">
            <v>　</v>
          </cell>
          <cell r="K1612" t="str">
            <v>　</v>
          </cell>
        </row>
        <row r="1613">
          <cell r="I1613" t="str">
            <v>　</v>
          </cell>
          <cell r="K1613">
            <v>0</v>
          </cell>
        </row>
        <row r="1614">
          <cell r="F1614" t="str">
            <v xml:space="preserve"> </v>
          </cell>
          <cell r="I1614" t="str">
            <v>　</v>
          </cell>
        </row>
        <row r="1615">
          <cell r="C1615" t="str">
            <v>計</v>
          </cell>
          <cell r="H1615">
            <v>101430</v>
          </cell>
          <cell r="I1615" t="str">
            <v>　</v>
          </cell>
        </row>
        <row r="1616">
          <cell r="F1616">
            <v>0</v>
          </cell>
        </row>
        <row r="1617">
          <cell r="C1617" t="str">
            <v>1ｍ当り</v>
          </cell>
          <cell r="H1617">
            <v>1014</v>
          </cell>
        </row>
        <row r="1619">
          <cell r="J1619" t="str">
            <v>標準歩掛り (県) Ⅱ-2-⑬-9</v>
          </cell>
        </row>
        <row r="1620">
          <cell r="C1620" t="str">
            <v>第　　　　号</v>
          </cell>
          <cell r="F1620" t="str">
            <v>1号雨水桝据付工</v>
          </cell>
          <cell r="H1620" t="str">
            <v>1０基 当たり代価表</v>
          </cell>
        </row>
        <row r="1621">
          <cell r="J1621" t="str">
            <v>80を超え400以下</v>
          </cell>
        </row>
        <row r="1622">
          <cell r="C1622" t="str">
            <v>種　　　目</v>
          </cell>
          <cell r="D1622" t="str">
            <v>形 状 寸 法</v>
          </cell>
          <cell r="E1622" t="str">
            <v>単位</v>
          </cell>
          <cell r="F1622" t="str">
            <v>数 量</v>
          </cell>
          <cell r="G1622" t="str">
            <v>単 価 (円)</v>
          </cell>
          <cell r="H1622" t="str">
            <v>金 額 (円)</v>
          </cell>
          <cell r="I1622" t="str">
            <v>処分費(円)</v>
          </cell>
          <cell r="J1622" t="str">
            <v>備</v>
          </cell>
          <cell r="K1622" t="str">
            <v>考</v>
          </cell>
        </row>
        <row r="1623">
          <cell r="C1623" t="str">
            <v xml:space="preserve"> </v>
          </cell>
          <cell r="D1623" t="str">
            <v xml:space="preserve"> </v>
          </cell>
          <cell r="E1623" t="str">
            <v xml:space="preserve"> </v>
          </cell>
          <cell r="F1623">
            <v>0</v>
          </cell>
          <cell r="G1623">
            <v>0</v>
          </cell>
          <cell r="I1623" t="str">
            <v>　</v>
          </cell>
          <cell r="K1623" t="str">
            <v>　</v>
          </cell>
        </row>
        <row r="1624">
          <cell r="C1624" t="str">
            <v>1号雨水桝</v>
          </cell>
          <cell r="E1624">
            <v>0</v>
          </cell>
          <cell r="F1624">
            <v>10</v>
          </cell>
          <cell r="G1624">
            <v>0</v>
          </cell>
          <cell r="H1624">
            <v>0</v>
          </cell>
          <cell r="I1624" t="str">
            <v>　</v>
          </cell>
          <cell r="K1624">
            <v>0</v>
          </cell>
        </row>
        <row r="1625">
          <cell r="G1625">
            <v>0</v>
          </cell>
          <cell r="I1625" t="str">
            <v>　</v>
          </cell>
          <cell r="K1625" t="str">
            <v>　</v>
          </cell>
        </row>
        <row r="1626">
          <cell r="C1626" t="str">
            <v>土木一般世話役</v>
          </cell>
          <cell r="E1626" t="str">
            <v>人</v>
          </cell>
          <cell r="F1626">
            <v>0.2</v>
          </cell>
          <cell r="G1626">
            <v>17800</v>
          </cell>
          <cell r="H1626">
            <v>3560</v>
          </cell>
          <cell r="I1626" t="str">
            <v>　</v>
          </cell>
          <cell r="K1626">
            <v>0</v>
          </cell>
        </row>
        <row r="1627">
          <cell r="G1627">
            <v>0</v>
          </cell>
          <cell r="I1627" t="str">
            <v>　</v>
          </cell>
          <cell r="K1627" t="str">
            <v>　</v>
          </cell>
        </row>
        <row r="1628">
          <cell r="C1628" t="str">
            <v>特殊作業員</v>
          </cell>
          <cell r="E1628" t="str">
            <v>人</v>
          </cell>
          <cell r="F1628">
            <v>0.1</v>
          </cell>
          <cell r="G1628">
            <v>15000</v>
          </cell>
          <cell r="H1628">
            <v>1500</v>
          </cell>
          <cell r="I1628" t="str">
            <v>　</v>
          </cell>
          <cell r="K1628">
            <v>0</v>
          </cell>
        </row>
        <row r="1629">
          <cell r="G1629">
            <v>0</v>
          </cell>
          <cell r="I1629" t="str">
            <v>　</v>
          </cell>
        </row>
        <row r="1630">
          <cell r="C1630" t="str">
            <v>普通作業員</v>
          </cell>
          <cell r="E1630" t="str">
            <v>人</v>
          </cell>
          <cell r="F1630">
            <v>0.1</v>
          </cell>
          <cell r="G1630">
            <v>12500</v>
          </cell>
          <cell r="H1630">
            <v>1250</v>
          </cell>
          <cell r="I1630" t="str">
            <v>　</v>
          </cell>
          <cell r="K1630">
            <v>0</v>
          </cell>
        </row>
        <row r="1631">
          <cell r="I1631" t="str">
            <v>　</v>
          </cell>
          <cell r="K1631" t="str">
            <v>　</v>
          </cell>
        </row>
        <row r="1632">
          <cell r="C1632" t="str">
            <v>ﾊﾞｯｸﾎｳ運転</v>
          </cell>
          <cell r="D1632" t="str">
            <v>0.35ｍ3　2.9ｔ吊</v>
          </cell>
          <cell r="E1632" t="str">
            <v>hr</v>
          </cell>
          <cell r="F1632">
            <v>2.6</v>
          </cell>
          <cell r="G1632">
            <v>6160</v>
          </cell>
          <cell r="H1632">
            <v>16016</v>
          </cell>
          <cell r="I1632" t="str">
            <v>　</v>
          </cell>
          <cell r="K1632">
            <v>0</v>
          </cell>
        </row>
        <row r="1633">
          <cell r="G1633">
            <v>0</v>
          </cell>
          <cell r="I1633" t="str">
            <v>　</v>
          </cell>
          <cell r="J1633" t="str">
            <v>対象額</v>
          </cell>
          <cell r="K1633" t="str">
            <v>諸雑費率</v>
          </cell>
        </row>
        <row r="1634">
          <cell r="C1634" t="str">
            <v>砕石費</v>
          </cell>
          <cell r="E1634" t="str">
            <v>式</v>
          </cell>
          <cell r="F1634">
            <v>1</v>
          </cell>
          <cell r="G1634">
            <v>0</v>
          </cell>
          <cell r="H1634">
            <v>4018</v>
          </cell>
          <cell r="I1634" t="str">
            <v>　</v>
          </cell>
          <cell r="J1634">
            <v>22326</v>
          </cell>
          <cell r="K1634">
            <v>0.18</v>
          </cell>
        </row>
        <row r="1635">
          <cell r="G1635">
            <v>0</v>
          </cell>
          <cell r="I1635" t="str">
            <v>　</v>
          </cell>
          <cell r="J1635" t="str">
            <v>対象額</v>
          </cell>
          <cell r="K1635" t="str">
            <v>諸雑費率</v>
          </cell>
        </row>
        <row r="1636">
          <cell r="C1636" t="str">
            <v>諸雑費</v>
          </cell>
          <cell r="D1636">
            <v>0</v>
          </cell>
          <cell r="E1636" t="str">
            <v>式</v>
          </cell>
          <cell r="F1636">
            <v>1</v>
          </cell>
          <cell r="G1636">
            <v>0</v>
          </cell>
          <cell r="H1636">
            <v>446</v>
          </cell>
          <cell r="I1636" t="str">
            <v>　</v>
          </cell>
          <cell r="J1636">
            <v>22326</v>
          </cell>
          <cell r="K1636">
            <v>0.02</v>
          </cell>
        </row>
        <row r="1637">
          <cell r="G1637">
            <v>0</v>
          </cell>
          <cell r="I1637" t="str">
            <v>　</v>
          </cell>
          <cell r="K1637" t="str">
            <v>　</v>
          </cell>
        </row>
        <row r="1638">
          <cell r="I1638" t="str">
            <v>　</v>
          </cell>
          <cell r="K1638">
            <v>0</v>
          </cell>
        </row>
        <row r="1639">
          <cell r="I1639" t="str">
            <v>　</v>
          </cell>
          <cell r="K1639" t="str">
            <v>　</v>
          </cell>
        </row>
        <row r="1641">
          <cell r="I1641" t="str">
            <v>　</v>
          </cell>
          <cell r="K1641" t="str">
            <v>　</v>
          </cell>
        </row>
        <row r="1642">
          <cell r="I1642" t="str">
            <v>　</v>
          </cell>
          <cell r="K1642">
            <v>0</v>
          </cell>
        </row>
        <row r="1643">
          <cell r="I1643" t="str">
            <v>　</v>
          </cell>
          <cell r="K1643" t="str">
            <v>　</v>
          </cell>
        </row>
        <row r="1644">
          <cell r="I1644" t="str">
            <v>　</v>
          </cell>
          <cell r="K1644">
            <v>0</v>
          </cell>
        </row>
        <row r="1645">
          <cell r="I1645" t="str">
            <v>　</v>
          </cell>
          <cell r="K1645" t="str">
            <v>　</v>
          </cell>
        </row>
        <row r="1646">
          <cell r="I1646" t="str">
            <v>　</v>
          </cell>
          <cell r="K1646">
            <v>0</v>
          </cell>
        </row>
        <row r="1647">
          <cell r="F1647" t="str">
            <v xml:space="preserve"> </v>
          </cell>
          <cell r="I1647" t="str">
            <v>　</v>
          </cell>
        </row>
        <row r="1648">
          <cell r="C1648" t="str">
            <v>計</v>
          </cell>
          <cell r="H1648">
            <v>26790</v>
          </cell>
          <cell r="I1648" t="str">
            <v>　</v>
          </cell>
        </row>
        <row r="1649">
          <cell r="F1649">
            <v>0</v>
          </cell>
        </row>
        <row r="1650">
          <cell r="C1650" t="str">
            <v>1基当り</v>
          </cell>
          <cell r="H1650">
            <v>2679</v>
          </cell>
        </row>
        <row r="1653">
          <cell r="C1653" t="str">
            <v>第　　　　号</v>
          </cell>
          <cell r="F1653" t="str">
            <v>現場打集水桝設置工</v>
          </cell>
          <cell r="H1653" t="str">
            <v>1基 当たり代価表</v>
          </cell>
        </row>
        <row r="1654">
          <cell r="K1654">
            <v>0</v>
          </cell>
        </row>
        <row r="1655">
          <cell r="C1655" t="str">
            <v>種　　　目</v>
          </cell>
          <cell r="D1655" t="str">
            <v>形 状 寸 法</v>
          </cell>
          <cell r="E1655" t="str">
            <v>単位</v>
          </cell>
          <cell r="F1655" t="str">
            <v>数 量</v>
          </cell>
          <cell r="G1655" t="str">
            <v>単 価 (円)</v>
          </cell>
          <cell r="H1655" t="str">
            <v>金 額 (円)</v>
          </cell>
          <cell r="I1655" t="str">
            <v>処分費(円)</v>
          </cell>
          <cell r="J1655" t="str">
            <v>備</v>
          </cell>
          <cell r="K1655" t="str">
            <v>考</v>
          </cell>
        </row>
        <row r="1656">
          <cell r="G1656">
            <v>0</v>
          </cell>
          <cell r="I1656" t="str">
            <v>　</v>
          </cell>
          <cell r="J1656" t="str">
            <v>第　　号代価表参照</v>
          </cell>
        </row>
        <row r="1657">
          <cell r="C1657" t="str">
            <v>ｺﾝｸﾘｰﾄ工</v>
          </cell>
          <cell r="D1657" t="str">
            <v>F18-8-25BB(小型）</v>
          </cell>
          <cell r="E1657" t="str">
            <v>m3</v>
          </cell>
          <cell r="G1657">
            <v>17679</v>
          </cell>
          <cell r="H1657">
            <v>0</v>
          </cell>
          <cell r="I1657" t="str">
            <v>　</v>
          </cell>
        </row>
        <row r="1658">
          <cell r="G1658">
            <v>0</v>
          </cell>
          <cell r="I1658" t="str">
            <v>　</v>
          </cell>
          <cell r="K1658" t="str">
            <v>　</v>
          </cell>
        </row>
        <row r="1659">
          <cell r="C1659" t="str">
            <v>型枠工</v>
          </cell>
          <cell r="D1659" t="str">
            <v>小型</v>
          </cell>
          <cell r="E1659" t="str">
            <v>㎡</v>
          </cell>
          <cell r="G1659">
            <v>4780</v>
          </cell>
          <cell r="H1659">
            <v>0</v>
          </cell>
          <cell r="I1659" t="str">
            <v>　</v>
          </cell>
          <cell r="K1659">
            <v>0</v>
          </cell>
        </row>
        <row r="1660">
          <cell r="G1660">
            <v>0</v>
          </cell>
          <cell r="I1660" t="str">
            <v>　</v>
          </cell>
          <cell r="K1660" t="str">
            <v>　</v>
          </cell>
        </row>
        <row r="1661">
          <cell r="C1661" t="str">
            <v>砕石基礎工</v>
          </cell>
          <cell r="D1661" t="str">
            <v>再生砕石(t=0.2m)</v>
          </cell>
          <cell r="E1661" t="str">
            <v>㎡</v>
          </cell>
          <cell r="G1661">
            <v>1014</v>
          </cell>
          <cell r="H1661">
            <v>0</v>
          </cell>
          <cell r="I1661" t="str">
            <v>　</v>
          </cell>
          <cell r="J1661" t="str">
            <v>第　　号代価表参照</v>
          </cell>
        </row>
        <row r="1662">
          <cell r="G1662">
            <v>0</v>
          </cell>
          <cell r="I1662" t="str">
            <v>　</v>
          </cell>
          <cell r="K1662" t="str">
            <v>　</v>
          </cell>
        </row>
        <row r="1663">
          <cell r="C1663" t="str">
            <v>鉄筋コンクリ－ト用棒鋼</v>
          </cell>
          <cell r="E1663" t="str">
            <v>Kg</v>
          </cell>
          <cell r="H1663">
            <v>0</v>
          </cell>
          <cell r="I1663" t="str">
            <v>　</v>
          </cell>
          <cell r="K1663">
            <v>0</v>
          </cell>
        </row>
        <row r="1664">
          <cell r="G1664">
            <v>0</v>
          </cell>
          <cell r="I1664" t="str">
            <v>　</v>
          </cell>
          <cell r="K1664" t="str">
            <v>　</v>
          </cell>
        </row>
        <row r="1665">
          <cell r="C1665" t="str">
            <v>鋼鉄製集水桝蓋</v>
          </cell>
          <cell r="D1665" t="str">
            <v>Ｔ-25 400×400(IMO-1)</v>
          </cell>
          <cell r="E1665" t="str">
            <v>枚</v>
          </cell>
          <cell r="F1665">
            <v>1</v>
          </cell>
          <cell r="G1665">
            <v>10200</v>
          </cell>
          <cell r="H1665">
            <v>10200</v>
          </cell>
          <cell r="I1665" t="str">
            <v>　</v>
          </cell>
        </row>
        <row r="1666">
          <cell r="G1666">
            <v>0</v>
          </cell>
          <cell r="I1666" t="str">
            <v>　</v>
          </cell>
          <cell r="K1666" t="str">
            <v>　</v>
          </cell>
        </row>
        <row r="1667">
          <cell r="C1667" t="str">
            <v>排水構造物蓋版コンクリ－ト・鋼製</v>
          </cell>
          <cell r="D1667" t="str">
            <v>40㎏以下</v>
          </cell>
          <cell r="E1667" t="str">
            <v>枚</v>
          </cell>
          <cell r="F1667">
            <v>1</v>
          </cell>
          <cell r="G1667">
            <v>235</v>
          </cell>
          <cell r="I1667" t="str">
            <v>　</v>
          </cell>
          <cell r="K1667">
            <v>0</v>
          </cell>
        </row>
        <row r="1668">
          <cell r="I1668" t="str">
            <v>　</v>
          </cell>
          <cell r="K1668" t="str">
            <v>　</v>
          </cell>
        </row>
        <row r="1669">
          <cell r="I1669" t="str">
            <v>　</v>
          </cell>
          <cell r="K1669">
            <v>0</v>
          </cell>
        </row>
        <row r="1670">
          <cell r="I1670" t="str">
            <v>　</v>
          </cell>
          <cell r="K1670" t="str">
            <v>　</v>
          </cell>
        </row>
        <row r="1671">
          <cell r="I1671" t="str">
            <v>　</v>
          </cell>
          <cell r="K1671">
            <v>0</v>
          </cell>
        </row>
        <row r="1672">
          <cell r="I1672" t="str">
            <v>　</v>
          </cell>
          <cell r="K1672" t="str">
            <v>　</v>
          </cell>
        </row>
        <row r="1673">
          <cell r="I1673" t="str">
            <v>　</v>
          </cell>
          <cell r="K1673">
            <v>0</v>
          </cell>
        </row>
        <row r="1674">
          <cell r="I1674" t="str">
            <v>　</v>
          </cell>
          <cell r="K1674" t="str">
            <v>　</v>
          </cell>
        </row>
        <row r="1675">
          <cell r="I1675" t="str">
            <v>　</v>
          </cell>
          <cell r="K1675">
            <v>0</v>
          </cell>
        </row>
        <row r="1676">
          <cell r="I1676" t="str">
            <v>　</v>
          </cell>
          <cell r="K1676" t="str">
            <v>　</v>
          </cell>
        </row>
        <row r="1677">
          <cell r="I1677" t="str">
            <v>　</v>
          </cell>
          <cell r="K1677">
            <v>0</v>
          </cell>
        </row>
        <row r="1678">
          <cell r="I1678" t="str">
            <v>　</v>
          </cell>
          <cell r="K1678" t="str">
            <v>　</v>
          </cell>
        </row>
        <row r="1679">
          <cell r="I1679" t="str">
            <v>　</v>
          </cell>
          <cell r="K1679">
            <v>0</v>
          </cell>
        </row>
        <row r="1680">
          <cell r="I1680" t="str">
            <v>　</v>
          </cell>
        </row>
        <row r="1681">
          <cell r="I1681" t="str">
            <v>　</v>
          </cell>
        </row>
        <row r="1682">
          <cell r="F1682">
            <v>0</v>
          </cell>
        </row>
        <row r="1683">
          <cell r="C1683" t="str">
            <v>計</v>
          </cell>
        </row>
        <row r="1685">
          <cell r="J1685" t="str">
            <v>標準歩掛り (県) Ⅵ-2-⑰-2</v>
          </cell>
        </row>
        <row r="1686">
          <cell r="C1686" t="str">
            <v>第　　　　号</v>
          </cell>
          <cell r="F1686" t="str">
            <v>浸透式側溝布設工</v>
          </cell>
          <cell r="H1686" t="str">
            <v>10m 当たり代価表</v>
          </cell>
          <cell r="J1686">
            <v>0</v>
          </cell>
        </row>
        <row r="1687">
          <cell r="J1687">
            <v>0</v>
          </cell>
        </row>
        <row r="1688">
          <cell r="C1688" t="str">
            <v>種　　　目</v>
          </cell>
          <cell r="D1688" t="str">
            <v>形 状 寸 法</v>
          </cell>
          <cell r="E1688" t="str">
            <v>単位</v>
          </cell>
          <cell r="F1688" t="str">
            <v>数 量</v>
          </cell>
          <cell r="G1688" t="str">
            <v>単 価 (円)</v>
          </cell>
          <cell r="H1688" t="str">
            <v>金 額 (円)</v>
          </cell>
          <cell r="I1688" t="str">
            <v>処分費(円)</v>
          </cell>
          <cell r="J1688" t="str">
            <v>備</v>
          </cell>
          <cell r="K1688" t="str">
            <v>考</v>
          </cell>
        </row>
        <row r="1689">
          <cell r="C1689" t="str">
            <v xml:space="preserve"> </v>
          </cell>
          <cell r="D1689" t="str">
            <v xml:space="preserve"> </v>
          </cell>
          <cell r="E1689" t="str">
            <v xml:space="preserve"> </v>
          </cell>
          <cell r="F1689">
            <v>0</v>
          </cell>
          <cell r="G1689">
            <v>0</v>
          </cell>
          <cell r="I1689" t="str">
            <v>　</v>
          </cell>
          <cell r="K1689" t="str">
            <v>　</v>
          </cell>
        </row>
        <row r="1690">
          <cell r="C1690" t="str">
            <v>浸透式側溝</v>
          </cell>
          <cell r="D1690">
            <v>0</v>
          </cell>
          <cell r="E1690">
            <v>0</v>
          </cell>
          <cell r="F1690">
            <v>5</v>
          </cell>
          <cell r="G1690">
            <v>0</v>
          </cell>
          <cell r="H1690">
            <v>0</v>
          </cell>
          <cell r="I1690" t="str">
            <v>　</v>
          </cell>
          <cell r="K1690">
            <v>0</v>
          </cell>
        </row>
        <row r="1691">
          <cell r="G1691">
            <v>0</v>
          </cell>
          <cell r="I1691" t="str">
            <v>　</v>
          </cell>
          <cell r="K1691" t="str">
            <v>　</v>
          </cell>
        </row>
        <row r="1692">
          <cell r="C1692" t="str">
            <v>排水構造物　U型側溝L2000</v>
          </cell>
          <cell r="D1692" t="str">
            <v>1000を超え2000㎏以下</v>
          </cell>
          <cell r="E1692" t="str">
            <v>ｍ</v>
          </cell>
          <cell r="F1692">
            <v>10</v>
          </cell>
          <cell r="G1692">
            <v>3800</v>
          </cell>
          <cell r="H1692">
            <v>38000</v>
          </cell>
          <cell r="I1692" t="str">
            <v>　</v>
          </cell>
          <cell r="K1692">
            <v>0</v>
          </cell>
        </row>
        <row r="1693">
          <cell r="G1693">
            <v>0</v>
          </cell>
          <cell r="I1693" t="str">
            <v>　</v>
          </cell>
          <cell r="K1693" t="str">
            <v>　</v>
          </cell>
        </row>
        <row r="1694">
          <cell r="C1694" t="str">
            <v>鋼鉄製側溝蓋</v>
          </cell>
          <cell r="D1694" t="str">
            <v>Ｔ-25 350用,固定型</v>
          </cell>
          <cell r="E1694" t="str">
            <v>枚</v>
          </cell>
          <cell r="F1694">
            <v>10</v>
          </cell>
          <cell r="G1694">
            <v>0</v>
          </cell>
          <cell r="H1694">
            <v>0</v>
          </cell>
          <cell r="I1694" t="str">
            <v>　</v>
          </cell>
          <cell r="J1694" t="str">
            <v>1.0*10</v>
          </cell>
        </row>
        <row r="1695">
          <cell r="G1695">
            <v>0</v>
          </cell>
          <cell r="I1695" t="str">
            <v>　</v>
          </cell>
        </row>
        <row r="1696">
          <cell r="C1696" t="str">
            <v>再生ｸﾗｯｼｬｰﾗﾝ</v>
          </cell>
          <cell r="D1696" t="str">
            <v>RB－40</v>
          </cell>
          <cell r="E1696" t="str">
            <v>m3</v>
          </cell>
          <cell r="F1696">
            <v>0</v>
          </cell>
          <cell r="G1696">
            <v>1800</v>
          </cell>
          <cell r="H1696">
            <v>0</v>
          </cell>
          <cell r="I1696" t="str">
            <v>　</v>
          </cell>
          <cell r="K1696">
            <v>0</v>
          </cell>
        </row>
        <row r="1697">
          <cell r="I1697" t="str">
            <v>　</v>
          </cell>
          <cell r="K1697" t="str">
            <v>　</v>
          </cell>
        </row>
        <row r="1698">
          <cell r="C1698">
            <v>0</v>
          </cell>
          <cell r="D1698">
            <v>0</v>
          </cell>
          <cell r="E1698">
            <v>0</v>
          </cell>
          <cell r="G1698">
            <v>0</v>
          </cell>
          <cell r="H1698">
            <v>0</v>
          </cell>
          <cell r="I1698" t="str">
            <v>　</v>
          </cell>
          <cell r="K1698">
            <v>0</v>
          </cell>
        </row>
        <row r="1699">
          <cell r="I1699" t="str">
            <v>　</v>
          </cell>
          <cell r="K1699" t="str">
            <v>　</v>
          </cell>
        </row>
        <row r="1700">
          <cell r="C1700">
            <v>0</v>
          </cell>
          <cell r="D1700">
            <v>0</v>
          </cell>
          <cell r="E1700">
            <v>0</v>
          </cell>
          <cell r="G1700">
            <v>0</v>
          </cell>
          <cell r="H1700">
            <v>0</v>
          </cell>
          <cell r="I1700" t="str">
            <v>　</v>
          </cell>
          <cell r="K1700">
            <v>0</v>
          </cell>
        </row>
        <row r="1701">
          <cell r="I1701" t="str">
            <v>　</v>
          </cell>
          <cell r="K1701" t="str">
            <v>　</v>
          </cell>
        </row>
        <row r="1702">
          <cell r="C1702">
            <v>0</v>
          </cell>
          <cell r="D1702">
            <v>0</v>
          </cell>
          <cell r="E1702">
            <v>0</v>
          </cell>
          <cell r="G1702">
            <v>0</v>
          </cell>
          <cell r="H1702">
            <v>0</v>
          </cell>
          <cell r="I1702" t="str">
            <v>　</v>
          </cell>
          <cell r="K1702">
            <v>0</v>
          </cell>
        </row>
        <row r="1703">
          <cell r="I1703" t="str">
            <v>　</v>
          </cell>
          <cell r="K1703" t="str">
            <v>　</v>
          </cell>
        </row>
        <row r="1704">
          <cell r="C1704">
            <v>0</v>
          </cell>
          <cell r="D1704">
            <v>0</v>
          </cell>
          <cell r="E1704">
            <v>0</v>
          </cell>
          <cell r="G1704">
            <v>0</v>
          </cell>
          <cell r="H1704">
            <v>0</v>
          </cell>
          <cell r="I1704" t="str">
            <v>　</v>
          </cell>
          <cell r="K1704">
            <v>0</v>
          </cell>
        </row>
        <row r="1705">
          <cell r="I1705" t="str">
            <v>　</v>
          </cell>
          <cell r="K1705" t="str">
            <v>　</v>
          </cell>
        </row>
        <row r="1706">
          <cell r="C1706">
            <v>0</v>
          </cell>
          <cell r="D1706">
            <v>0</v>
          </cell>
          <cell r="E1706">
            <v>0</v>
          </cell>
          <cell r="G1706">
            <v>0</v>
          </cell>
          <cell r="H1706">
            <v>0</v>
          </cell>
          <cell r="I1706" t="str">
            <v>　</v>
          </cell>
          <cell r="K1706">
            <v>0</v>
          </cell>
        </row>
        <row r="1707">
          <cell r="I1707" t="str">
            <v>　</v>
          </cell>
          <cell r="K1707" t="str">
            <v>　</v>
          </cell>
        </row>
        <row r="1708">
          <cell r="I1708" t="str">
            <v>　</v>
          </cell>
          <cell r="K1708">
            <v>0</v>
          </cell>
        </row>
        <row r="1709">
          <cell r="I1709" t="str">
            <v>　</v>
          </cell>
          <cell r="K1709" t="str">
            <v>　</v>
          </cell>
        </row>
        <row r="1710">
          <cell r="I1710" t="str">
            <v>　</v>
          </cell>
          <cell r="K1710">
            <v>0</v>
          </cell>
        </row>
        <row r="1711">
          <cell r="I1711" t="str">
            <v>　</v>
          </cell>
          <cell r="K1711" t="str">
            <v>　</v>
          </cell>
        </row>
        <row r="1712">
          <cell r="I1712" t="str">
            <v>　</v>
          </cell>
          <cell r="K1712">
            <v>0</v>
          </cell>
        </row>
        <row r="1713">
          <cell r="F1713" t="str">
            <v xml:space="preserve"> </v>
          </cell>
          <cell r="I1713" t="str">
            <v>　</v>
          </cell>
        </row>
        <row r="1714">
          <cell r="C1714" t="str">
            <v>計</v>
          </cell>
          <cell r="I1714" t="str">
            <v>　</v>
          </cell>
        </row>
        <row r="1715">
          <cell r="F1715">
            <v>0</v>
          </cell>
        </row>
        <row r="1716">
          <cell r="C1716" t="str">
            <v>1ｍ当り</v>
          </cell>
          <cell r="H1716">
            <v>0</v>
          </cell>
        </row>
        <row r="1719">
          <cell r="C1719" t="str">
            <v>第　　　　号</v>
          </cell>
          <cell r="F1719" t="str">
            <v>グレ－チング設置工</v>
          </cell>
          <cell r="H1719" t="str">
            <v>1枚 当たり代価表</v>
          </cell>
        </row>
        <row r="1720">
          <cell r="K1720">
            <v>0</v>
          </cell>
        </row>
        <row r="1721">
          <cell r="C1721" t="str">
            <v>種　　　目</v>
          </cell>
          <cell r="D1721" t="str">
            <v>形 状 寸 法</v>
          </cell>
          <cell r="E1721" t="str">
            <v>単位</v>
          </cell>
          <cell r="F1721" t="str">
            <v>数 量</v>
          </cell>
          <cell r="G1721" t="str">
            <v>単 価 (円)</v>
          </cell>
          <cell r="H1721" t="str">
            <v>金 額 (円)</v>
          </cell>
          <cell r="I1721" t="str">
            <v>処分費(円)</v>
          </cell>
          <cell r="J1721" t="str">
            <v>備</v>
          </cell>
          <cell r="K1721" t="str">
            <v>考</v>
          </cell>
        </row>
        <row r="1722">
          <cell r="C1722" t="str">
            <v xml:space="preserve"> </v>
          </cell>
          <cell r="D1722" t="str">
            <v xml:space="preserve"> </v>
          </cell>
          <cell r="E1722" t="str">
            <v xml:space="preserve"> </v>
          </cell>
          <cell r="F1722">
            <v>0</v>
          </cell>
          <cell r="G1722">
            <v>0</v>
          </cell>
          <cell r="I1722" t="str">
            <v>　</v>
          </cell>
          <cell r="K1722" t="str">
            <v>　</v>
          </cell>
        </row>
        <row r="1723">
          <cell r="C1723" t="str">
            <v>鋼鉄製側溝蓋（長尺U字溝用）</v>
          </cell>
          <cell r="E1723" t="str">
            <v>枚</v>
          </cell>
          <cell r="F1723">
            <v>1</v>
          </cell>
          <cell r="I1723" t="str">
            <v>　</v>
          </cell>
          <cell r="K1723">
            <v>0</v>
          </cell>
        </row>
        <row r="1724">
          <cell r="G1724">
            <v>0</v>
          </cell>
          <cell r="I1724" t="str">
            <v>　</v>
          </cell>
          <cell r="K1724" t="str">
            <v>　</v>
          </cell>
        </row>
        <row r="1725">
          <cell r="C1725" t="str">
            <v>排水構造物蓋版コンクリ－ト・鋼製</v>
          </cell>
          <cell r="D1725" t="str">
            <v>40㎏以下</v>
          </cell>
          <cell r="E1725" t="str">
            <v>枚</v>
          </cell>
          <cell r="F1725">
            <v>1</v>
          </cell>
          <cell r="G1725">
            <v>235</v>
          </cell>
          <cell r="H1725">
            <v>235</v>
          </cell>
          <cell r="I1725" t="str">
            <v>　</v>
          </cell>
          <cell r="K1725">
            <v>0</v>
          </cell>
        </row>
        <row r="1726">
          <cell r="G1726">
            <v>0</v>
          </cell>
          <cell r="I1726" t="str">
            <v>　</v>
          </cell>
          <cell r="K1726" t="str">
            <v>　</v>
          </cell>
        </row>
        <row r="1727">
          <cell r="C1727">
            <v>0</v>
          </cell>
          <cell r="E1727">
            <v>0</v>
          </cell>
          <cell r="F1727">
            <v>0</v>
          </cell>
          <cell r="G1727">
            <v>0</v>
          </cell>
          <cell r="H1727">
            <v>0</v>
          </cell>
          <cell r="I1727" t="str">
            <v>　</v>
          </cell>
          <cell r="K1727">
            <v>0</v>
          </cell>
        </row>
        <row r="1728">
          <cell r="G1728">
            <v>0</v>
          </cell>
          <cell r="I1728" t="str">
            <v>　</v>
          </cell>
        </row>
        <row r="1729">
          <cell r="I1729" t="str">
            <v>　</v>
          </cell>
          <cell r="K1729">
            <v>0</v>
          </cell>
        </row>
        <row r="1730">
          <cell r="I1730" t="str">
            <v>　</v>
          </cell>
          <cell r="K1730" t="str">
            <v>　</v>
          </cell>
        </row>
        <row r="1731">
          <cell r="I1731" t="str">
            <v>　</v>
          </cell>
          <cell r="K1731">
            <v>0</v>
          </cell>
        </row>
        <row r="1732">
          <cell r="I1732" t="str">
            <v>　</v>
          </cell>
          <cell r="K1732" t="str">
            <v>　</v>
          </cell>
        </row>
        <row r="1733">
          <cell r="I1733" t="str">
            <v>　</v>
          </cell>
          <cell r="K1733">
            <v>0</v>
          </cell>
        </row>
        <row r="1734">
          <cell r="I1734" t="str">
            <v>　</v>
          </cell>
          <cell r="K1734" t="str">
            <v>　</v>
          </cell>
        </row>
        <row r="1735">
          <cell r="I1735" t="str">
            <v>　</v>
          </cell>
          <cell r="K1735">
            <v>0</v>
          </cell>
        </row>
        <row r="1736">
          <cell r="I1736" t="str">
            <v>　</v>
          </cell>
          <cell r="K1736" t="str">
            <v>　</v>
          </cell>
        </row>
        <row r="1737">
          <cell r="I1737" t="str">
            <v>　</v>
          </cell>
          <cell r="K1737">
            <v>0</v>
          </cell>
        </row>
        <row r="1738">
          <cell r="I1738" t="str">
            <v>　</v>
          </cell>
          <cell r="K1738" t="str">
            <v>　</v>
          </cell>
        </row>
        <row r="1740">
          <cell r="I1740" t="str">
            <v>　</v>
          </cell>
          <cell r="K1740" t="str">
            <v>　</v>
          </cell>
        </row>
        <row r="1741">
          <cell r="I1741" t="str">
            <v>　</v>
          </cell>
          <cell r="K1741">
            <v>0</v>
          </cell>
        </row>
        <row r="1742">
          <cell r="I1742" t="str">
            <v>　</v>
          </cell>
          <cell r="K1742" t="str">
            <v>　</v>
          </cell>
        </row>
        <row r="1743">
          <cell r="I1743" t="str">
            <v>　</v>
          </cell>
          <cell r="K1743">
            <v>0</v>
          </cell>
        </row>
        <row r="1744">
          <cell r="I1744" t="str">
            <v>　</v>
          </cell>
          <cell r="K1744" t="str">
            <v>　</v>
          </cell>
        </row>
        <row r="1745">
          <cell r="I1745" t="str">
            <v>　</v>
          </cell>
          <cell r="K1745">
            <v>0</v>
          </cell>
        </row>
        <row r="1746">
          <cell r="F1746" t="str">
            <v xml:space="preserve"> </v>
          </cell>
          <cell r="I1746" t="str">
            <v>　</v>
          </cell>
        </row>
        <row r="1747">
          <cell r="C1747" t="str">
            <v>計</v>
          </cell>
          <cell r="I1747" t="str">
            <v>　</v>
          </cell>
        </row>
        <row r="1752">
          <cell r="C1752" t="str">
            <v>第　　　　号</v>
          </cell>
          <cell r="F1752" t="str">
            <v>コンクリート蓋設置工</v>
          </cell>
          <cell r="H1752" t="str">
            <v>1枚 当たり代価表</v>
          </cell>
        </row>
        <row r="1753">
          <cell r="K1753">
            <v>0</v>
          </cell>
        </row>
        <row r="1754">
          <cell r="C1754" t="str">
            <v>種　　　目</v>
          </cell>
          <cell r="D1754" t="str">
            <v>形 状 寸 法</v>
          </cell>
          <cell r="E1754" t="str">
            <v>単位</v>
          </cell>
          <cell r="F1754" t="str">
            <v>数 量</v>
          </cell>
          <cell r="G1754" t="str">
            <v>単 価 (円)</v>
          </cell>
          <cell r="H1754" t="str">
            <v>金 額 (円)</v>
          </cell>
          <cell r="I1754" t="str">
            <v>処分費(円)</v>
          </cell>
          <cell r="J1754" t="str">
            <v>備</v>
          </cell>
          <cell r="K1754" t="str">
            <v>考</v>
          </cell>
        </row>
        <row r="1755">
          <cell r="C1755" t="str">
            <v xml:space="preserve"> </v>
          </cell>
          <cell r="D1755" t="str">
            <v xml:space="preserve"> </v>
          </cell>
          <cell r="E1755" t="str">
            <v xml:space="preserve"> </v>
          </cell>
          <cell r="F1755">
            <v>0</v>
          </cell>
          <cell r="G1755">
            <v>0</v>
          </cell>
          <cell r="I1755" t="str">
            <v>　</v>
          </cell>
          <cell r="K1755" t="str">
            <v>　</v>
          </cell>
        </row>
        <row r="1756">
          <cell r="C1756" t="str">
            <v>鋼鉄製側溝蓋（長尺U字溝用）</v>
          </cell>
          <cell r="E1756" t="str">
            <v>枚</v>
          </cell>
          <cell r="F1756">
            <v>1</v>
          </cell>
          <cell r="I1756" t="str">
            <v>　</v>
          </cell>
          <cell r="K1756">
            <v>0</v>
          </cell>
        </row>
        <row r="1757">
          <cell r="G1757">
            <v>0</v>
          </cell>
          <cell r="I1757" t="str">
            <v>　</v>
          </cell>
          <cell r="K1757" t="str">
            <v>　</v>
          </cell>
        </row>
        <row r="1758">
          <cell r="C1758" t="str">
            <v>排水構造物蓋版コンクリ－ト・鋼製</v>
          </cell>
          <cell r="D1758" t="str">
            <v>40㎏以下</v>
          </cell>
          <cell r="E1758" t="str">
            <v>枚</v>
          </cell>
          <cell r="F1758">
            <v>1</v>
          </cell>
          <cell r="G1758">
            <v>235</v>
          </cell>
          <cell r="H1758">
            <v>235</v>
          </cell>
          <cell r="I1758" t="str">
            <v>　</v>
          </cell>
          <cell r="K1758">
            <v>0</v>
          </cell>
        </row>
        <row r="1759">
          <cell r="G1759">
            <v>0</v>
          </cell>
          <cell r="I1759" t="str">
            <v>　</v>
          </cell>
          <cell r="K1759" t="str">
            <v>　</v>
          </cell>
        </row>
        <row r="1760">
          <cell r="C1760">
            <v>0</v>
          </cell>
          <cell r="E1760">
            <v>0</v>
          </cell>
          <cell r="F1760">
            <v>0</v>
          </cell>
          <cell r="G1760">
            <v>0</v>
          </cell>
          <cell r="H1760">
            <v>0</v>
          </cell>
          <cell r="I1760" t="str">
            <v>　</v>
          </cell>
          <cell r="K1760">
            <v>0</v>
          </cell>
        </row>
        <row r="1761">
          <cell r="G1761">
            <v>0</v>
          </cell>
          <cell r="I1761" t="str">
            <v>　</v>
          </cell>
        </row>
        <row r="1762">
          <cell r="I1762" t="str">
            <v>　</v>
          </cell>
          <cell r="K1762">
            <v>0</v>
          </cell>
        </row>
        <row r="1763">
          <cell r="I1763" t="str">
            <v>　</v>
          </cell>
          <cell r="K1763" t="str">
            <v>　</v>
          </cell>
        </row>
        <row r="1764">
          <cell r="I1764" t="str">
            <v>　</v>
          </cell>
          <cell r="K1764">
            <v>0</v>
          </cell>
        </row>
        <row r="1765">
          <cell r="I1765" t="str">
            <v>　</v>
          </cell>
          <cell r="K1765" t="str">
            <v>　</v>
          </cell>
        </row>
        <row r="1766">
          <cell r="I1766" t="str">
            <v>　</v>
          </cell>
          <cell r="K1766">
            <v>0</v>
          </cell>
        </row>
        <row r="1767">
          <cell r="I1767" t="str">
            <v>　</v>
          </cell>
          <cell r="K1767" t="str">
            <v>　</v>
          </cell>
        </row>
        <row r="1768">
          <cell r="I1768" t="str">
            <v>　</v>
          </cell>
          <cell r="K1768">
            <v>0</v>
          </cell>
        </row>
        <row r="1769">
          <cell r="I1769" t="str">
            <v>　</v>
          </cell>
          <cell r="K1769" t="str">
            <v>　</v>
          </cell>
        </row>
        <row r="1770">
          <cell r="I1770" t="str">
            <v>　</v>
          </cell>
          <cell r="K1770">
            <v>0</v>
          </cell>
        </row>
        <row r="1771">
          <cell r="I1771" t="str">
            <v>　</v>
          </cell>
          <cell r="K1771" t="str">
            <v>　</v>
          </cell>
        </row>
        <row r="1773">
          <cell r="I1773" t="str">
            <v>　</v>
          </cell>
          <cell r="K1773" t="str">
            <v>　</v>
          </cell>
        </row>
        <row r="1774">
          <cell r="I1774" t="str">
            <v>　</v>
          </cell>
          <cell r="K1774">
            <v>0</v>
          </cell>
        </row>
        <row r="1775">
          <cell r="I1775" t="str">
            <v>　</v>
          </cell>
          <cell r="K1775" t="str">
            <v>　</v>
          </cell>
        </row>
        <row r="1776">
          <cell r="I1776" t="str">
            <v>　</v>
          </cell>
          <cell r="K1776">
            <v>0</v>
          </cell>
        </row>
        <row r="1777">
          <cell r="I1777" t="str">
            <v>　</v>
          </cell>
          <cell r="K1777" t="str">
            <v>　</v>
          </cell>
        </row>
        <row r="1778">
          <cell r="I1778" t="str">
            <v>　</v>
          </cell>
          <cell r="K1778">
            <v>0</v>
          </cell>
        </row>
        <row r="1779">
          <cell r="F1779" t="str">
            <v xml:space="preserve"> </v>
          </cell>
          <cell r="I1779" t="str">
            <v>　</v>
          </cell>
        </row>
        <row r="1780">
          <cell r="C1780" t="str">
            <v>計</v>
          </cell>
          <cell r="I1780" t="str">
            <v>　</v>
          </cell>
        </row>
        <row r="1781">
          <cell r="F1781">
            <v>0</v>
          </cell>
        </row>
        <row r="1782">
          <cell r="C1782" t="str">
            <v>1枚当り</v>
          </cell>
          <cell r="H1782">
            <v>0</v>
          </cell>
        </row>
        <row r="1785">
          <cell r="C1785" t="str">
            <v>第　　　　号</v>
          </cell>
          <cell r="F1785" t="str">
            <v>長尺Ｕ字溝布設工</v>
          </cell>
          <cell r="H1785" t="str">
            <v>10m 当たり代価表</v>
          </cell>
        </row>
        <row r="1786">
          <cell r="K1786">
            <v>0</v>
          </cell>
        </row>
        <row r="1787">
          <cell r="C1787" t="str">
            <v>種　　　目</v>
          </cell>
          <cell r="D1787" t="str">
            <v>形 状 寸 法</v>
          </cell>
          <cell r="E1787" t="str">
            <v>単位</v>
          </cell>
          <cell r="F1787" t="str">
            <v>数 量</v>
          </cell>
          <cell r="G1787" t="str">
            <v>単 価 (円)</v>
          </cell>
          <cell r="H1787" t="str">
            <v>金 額 (円)</v>
          </cell>
          <cell r="I1787" t="str">
            <v>処分費(円)</v>
          </cell>
          <cell r="J1787" t="str">
            <v>備</v>
          </cell>
          <cell r="K1787" t="str">
            <v>考</v>
          </cell>
        </row>
        <row r="1788">
          <cell r="C1788" t="str">
            <v xml:space="preserve"> </v>
          </cell>
          <cell r="D1788" t="str">
            <v xml:space="preserve"> </v>
          </cell>
          <cell r="E1788" t="str">
            <v xml:space="preserve"> </v>
          </cell>
          <cell r="F1788">
            <v>0</v>
          </cell>
          <cell r="G1788">
            <v>0</v>
          </cell>
          <cell r="I1788" t="str">
            <v>　</v>
          </cell>
          <cell r="K1788" t="str">
            <v>　</v>
          </cell>
        </row>
        <row r="1789">
          <cell r="C1789" t="str">
            <v>長尺U字溝</v>
          </cell>
          <cell r="E1789" t="str">
            <v>本</v>
          </cell>
          <cell r="F1789">
            <v>5</v>
          </cell>
          <cell r="I1789" t="str">
            <v>　</v>
          </cell>
          <cell r="K1789">
            <v>0</v>
          </cell>
        </row>
        <row r="1790">
          <cell r="G1790">
            <v>0</v>
          </cell>
          <cell r="I1790" t="str">
            <v>　</v>
          </cell>
          <cell r="K1790" t="str">
            <v>　</v>
          </cell>
        </row>
        <row r="1791">
          <cell r="C1791" t="str">
            <v>排水構造物　U型側溝L2000</v>
          </cell>
          <cell r="D1791" t="str">
            <v>1000を超え2000㎏以下</v>
          </cell>
          <cell r="E1791" t="str">
            <v>ｍ</v>
          </cell>
          <cell r="F1791">
            <v>10</v>
          </cell>
          <cell r="G1791">
            <v>3800</v>
          </cell>
          <cell r="H1791">
            <v>38000</v>
          </cell>
          <cell r="I1791" t="str">
            <v>　</v>
          </cell>
          <cell r="K1791">
            <v>0</v>
          </cell>
        </row>
        <row r="1792">
          <cell r="G1792">
            <v>0</v>
          </cell>
          <cell r="I1792" t="str">
            <v>　</v>
          </cell>
          <cell r="K1792" t="str">
            <v>　</v>
          </cell>
        </row>
        <row r="1793">
          <cell r="C1793" t="str">
            <v>再生ｸﾗｯｼｬｰﾗﾝ</v>
          </cell>
          <cell r="D1793" t="str">
            <v>RB－40</v>
          </cell>
          <cell r="E1793" t="str">
            <v>m3</v>
          </cell>
          <cell r="G1793">
            <v>1800</v>
          </cell>
          <cell r="H1793">
            <v>0</v>
          </cell>
          <cell r="I1793" t="str">
            <v>　</v>
          </cell>
          <cell r="K1793">
            <v>0</v>
          </cell>
        </row>
        <row r="1794">
          <cell r="G1794">
            <v>0</v>
          </cell>
          <cell r="I1794" t="str">
            <v>　</v>
          </cell>
        </row>
        <row r="1795">
          <cell r="C1795">
            <v>0</v>
          </cell>
          <cell r="E1795">
            <v>0</v>
          </cell>
          <cell r="G1795">
            <v>0</v>
          </cell>
          <cell r="H1795">
            <v>0</v>
          </cell>
          <cell r="I1795" t="str">
            <v>　</v>
          </cell>
          <cell r="K1795">
            <v>0</v>
          </cell>
        </row>
        <row r="1796">
          <cell r="I1796" t="str">
            <v>　</v>
          </cell>
          <cell r="K1796" t="str">
            <v>　</v>
          </cell>
        </row>
        <row r="1797">
          <cell r="C1797">
            <v>0</v>
          </cell>
          <cell r="D1797">
            <v>0</v>
          </cell>
          <cell r="E1797">
            <v>0</v>
          </cell>
          <cell r="G1797">
            <v>0</v>
          </cell>
          <cell r="H1797">
            <v>0</v>
          </cell>
          <cell r="I1797" t="str">
            <v>　</v>
          </cell>
          <cell r="K1797">
            <v>0</v>
          </cell>
        </row>
        <row r="1806">
          <cell r="I1806" t="str">
            <v>　</v>
          </cell>
          <cell r="K1806" t="str">
            <v>　</v>
          </cell>
        </row>
        <row r="1807">
          <cell r="I1807" t="str">
            <v>　</v>
          </cell>
          <cell r="K1807">
            <v>0</v>
          </cell>
        </row>
        <row r="1808">
          <cell r="I1808" t="str">
            <v>　</v>
          </cell>
          <cell r="K1808" t="str">
            <v>　</v>
          </cell>
        </row>
        <row r="1809">
          <cell r="I1809" t="str">
            <v>　</v>
          </cell>
          <cell r="K1809">
            <v>0</v>
          </cell>
        </row>
        <row r="1810">
          <cell r="I1810" t="str">
            <v>　</v>
          </cell>
          <cell r="K1810" t="str">
            <v>　</v>
          </cell>
        </row>
        <row r="1811">
          <cell r="I1811" t="str">
            <v>　</v>
          </cell>
          <cell r="K1811">
            <v>0</v>
          </cell>
        </row>
        <row r="1812">
          <cell r="F1812" t="str">
            <v xml:space="preserve"> </v>
          </cell>
          <cell r="I1812" t="str">
            <v>　</v>
          </cell>
        </row>
        <row r="1813">
          <cell r="C1813" t="str">
            <v>計</v>
          </cell>
          <cell r="I1813" t="str">
            <v>　</v>
          </cell>
        </row>
        <row r="1814">
          <cell r="F1814">
            <v>0</v>
          </cell>
        </row>
        <row r="1815">
          <cell r="C1815" t="str">
            <v>1ｍ当り</v>
          </cell>
          <cell r="H1815">
            <v>0</v>
          </cell>
        </row>
        <row r="1818">
          <cell r="C1818" t="str">
            <v>第　　　　号</v>
          </cell>
          <cell r="F1818" t="str">
            <v>ロングＵ字溝布設工</v>
          </cell>
          <cell r="H1818" t="str">
            <v>10m 当たり代価表</v>
          </cell>
        </row>
        <row r="1819">
          <cell r="K1819">
            <v>0</v>
          </cell>
        </row>
        <row r="1820">
          <cell r="C1820" t="str">
            <v>種　　　目</v>
          </cell>
          <cell r="D1820" t="str">
            <v>形 状 寸 法</v>
          </cell>
          <cell r="E1820" t="str">
            <v>単位</v>
          </cell>
          <cell r="F1820" t="str">
            <v>数 量</v>
          </cell>
          <cell r="G1820" t="str">
            <v>単 価 (円)</v>
          </cell>
          <cell r="H1820" t="str">
            <v>金 額 (円)</v>
          </cell>
          <cell r="I1820" t="str">
            <v>処分費(円)</v>
          </cell>
          <cell r="J1820" t="str">
            <v>備</v>
          </cell>
          <cell r="K1820" t="str">
            <v>考</v>
          </cell>
        </row>
        <row r="1821">
          <cell r="C1821" t="str">
            <v xml:space="preserve"> </v>
          </cell>
          <cell r="D1821" t="str">
            <v xml:space="preserve"> </v>
          </cell>
          <cell r="E1821" t="str">
            <v xml:space="preserve"> </v>
          </cell>
          <cell r="F1821">
            <v>0</v>
          </cell>
          <cell r="G1821">
            <v>0</v>
          </cell>
          <cell r="I1821" t="str">
            <v>　</v>
          </cell>
          <cell r="K1821" t="str">
            <v>　</v>
          </cell>
        </row>
        <row r="1822">
          <cell r="C1822" t="str">
            <v>ロングＵ字溝</v>
          </cell>
          <cell r="E1822" t="str">
            <v>本</v>
          </cell>
          <cell r="F1822">
            <v>5</v>
          </cell>
          <cell r="I1822" t="str">
            <v>　</v>
          </cell>
          <cell r="K1822">
            <v>0</v>
          </cell>
        </row>
        <row r="1823">
          <cell r="G1823">
            <v>0</v>
          </cell>
          <cell r="I1823" t="str">
            <v>　</v>
          </cell>
          <cell r="K1823" t="str">
            <v>　</v>
          </cell>
        </row>
        <row r="1824">
          <cell r="C1824" t="str">
            <v>排水構造物　U型側溝L2000</v>
          </cell>
          <cell r="D1824" t="str">
            <v>1000を超え2000㎏以下</v>
          </cell>
          <cell r="E1824" t="str">
            <v>ｍ</v>
          </cell>
          <cell r="F1824">
            <v>10</v>
          </cell>
          <cell r="G1824">
            <v>3800</v>
          </cell>
          <cell r="H1824">
            <v>38000</v>
          </cell>
          <cell r="I1824" t="str">
            <v>　</v>
          </cell>
          <cell r="K1824">
            <v>0</v>
          </cell>
        </row>
        <row r="1825">
          <cell r="G1825">
            <v>0</v>
          </cell>
          <cell r="I1825" t="str">
            <v>　</v>
          </cell>
          <cell r="K1825" t="str">
            <v>　</v>
          </cell>
        </row>
        <row r="1826">
          <cell r="C1826" t="str">
            <v>再生ｸﾗｯｼｬｰﾗﾝ</v>
          </cell>
          <cell r="D1826" t="str">
            <v>RB－40</v>
          </cell>
          <cell r="E1826" t="str">
            <v>m3</v>
          </cell>
          <cell r="G1826">
            <v>1800</v>
          </cell>
          <cell r="H1826">
            <v>0</v>
          </cell>
          <cell r="I1826" t="str">
            <v>　</v>
          </cell>
          <cell r="K1826">
            <v>0</v>
          </cell>
        </row>
        <row r="1827">
          <cell r="G1827">
            <v>0</v>
          </cell>
          <cell r="I1827" t="str">
            <v>　</v>
          </cell>
        </row>
        <row r="1828">
          <cell r="C1828">
            <v>0</v>
          </cell>
          <cell r="E1828">
            <v>0</v>
          </cell>
          <cell r="G1828">
            <v>0</v>
          </cell>
          <cell r="H1828">
            <v>0</v>
          </cell>
          <cell r="I1828" t="str">
            <v>　</v>
          </cell>
          <cell r="K1828">
            <v>0</v>
          </cell>
        </row>
        <row r="1829">
          <cell r="I1829" t="str">
            <v>　</v>
          </cell>
          <cell r="K1829" t="str">
            <v>　</v>
          </cell>
        </row>
        <row r="1830">
          <cell r="C1830">
            <v>0</v>
          </cell>
          <cell r="D1830">
            <v>0</v>
          </cell>
          <cell r="E1830">
            <v>0</v>
          </cell>
          <cell r="G1830">
            <v>0</v>
          </cell>
          <cell r="H1830">
            <v>0</v>
          </cell>
          <cell r="I1830" t="str">
            <v>　</v>
          </cell>
          <cell r="K1830">
            <v>0</v>
          </cell>
        </row>
        <row r="1831">
          <cell r="I1831" t="str">
            <v>　</v>
          </cell>
          <cell r="K1831" t="str">
            <v>　</v>
          </cell>
        </row>
        <row r="1832">
          <cell r="I1832" t="str">
            <v>　</v>
          </cell>
          <cell r="K1832">
            <v>0</v>
          </cell>
        </row>
        <row r="1833">
          <cell r="I1833" t="str">
            <v>　</v>
          </cell>
        </row>
        <row r="1834">
          <cell r="I1834" t="str">
            <v>　</v>
          </cell>
          <cell r="K1834">
            <v>0</v>
          </cell>
        </row>
        <row r="1835">
          <cell r="I1835" t="str">
            <v>　</v>
          </cell>
          <cell r="K1835" t="str">
            <v>　</v>
          </cell>
        </row>
        <row r="1836">
          <cell r="I1836" t="str">
            <v>　</v>
          </cell>
          <cell r="K1836">
            <v>0</v>
          </cell>
        </row>
        <row r="1837">
          <cell r="K1837" t="str">
            <v>　</v>
          </cell>
        </row>
        <row r="1839">
          <cell r="I1839" t="str">
            <v>　</v>
          </cell>
          <cell r="K1839" t="str">
            <v>　</v>
          </cell>
        </row>
        <row r="1840">
          <cell r="I1840" t="str">
            <v>　</v>
          </cell>
          <cell r="K1840">
            <v>0</v>
          </cell>
        </row>
        <row r="1841">
          <cell r="I1841" t="str">
            <v>　</v>
          </cell>
          <cell r="K1841" t="str">
            <v>　</v>
          </cell>
        </row>
        <row r="1842">
          <cell r="I1842" t="str">
            <v>　</v>
          </cell>
          <cell r="K1842">
            <v>0</v>
          </cell>
        </row>
        <row r="1843">
          <cell r="I1843" t="str">
            <v>　</v>
          </cell>
          <cell r="K1843" t="str">
            <v>　</v>
          </cell>
        </row>
        <row r="1844">
          <cell r="I1844" t="str">
            <v>　</v>
          </cell>
          <cell r="K1844">
            <v>0</v>
          </cell>
        </row>
        <row r="1845">
          <cell r="F1845" t="str">
            <v xml:space="preserve"> </v>
          </cell>
          <cell r="I1845" t="str">
            <v>　</v>
          </cell>
        </row>
        <row r="1846">
          <cell r="C1846" t="str">
            <v>計</v>
          </cell>
          <cell r="I1846" t="str">
            <v>　</v>
          </cell>
        </row>
        <row r="1847">
          <cell r="F1847">
            <v>0</v>
          </cell>
        </row>
        <row r="1848">
          <cell r="C1848" t="str">
            <v>1ｍ当り</v>
          </cell>
          <cell r="H1848">
            <v>0</v>
          </cell>
        </row>
        <row r="1850">
          <cell r="J1850" t="str">
            <v>標準歩掛り (県) Ⅱ-2-⑬-４</v>
          </cell>
        </row>
        <row r="1851">
          <cell r="C1851" t="str">
            <v>第　　　　号</v>
          </cell>
          <cell r="F1851" t="str">
            <v>遠心ボックスカルバ－ト布設工</v>
          </cell>
          <cell r="H1851" t="str">
            <v>10m 当たり代価表</v>
          </cell>
        </row>
        <row r="1852">
          <cell r="K1852">
            <v>0</v>
          </cell>
        </row>
        <row r="1853">
          <cell r="C1853" t="str">
            <v>種　　　目</v>
          </cell>
          <cell r="D1853" t="str">
            <v>形 状 寸 法</v>
          </cell>
          <cell r="E1853" t="str">
            <v>単位</v>
          </cell>
          <cell r="F1853" t="str">
            <v>数 量</v>
          </cell>
          <cell r="G1853" t="str">
            <v>単 価 (円)</v>
          </cell>
          <cell r="H1853" t="str">
            <v>金 額 (円)</v>
          </cell>
          <cell r="I1853" t="str">
            <v>処分費(円)</v>
          </cell>
          <cell r="J1853" t="str">
            <v>備</v>
          </cell>
          <cell r="K1853" t="str">
            <v>考</v>
          </cell>
        </row>
        <row r="1854">
          <cell r="C1854" t="str">
            <v xml:space="preserve"> </v>
          </cell>
          <cell r="D1854" t="str">
            <v xml:space="preserve"> </v>
          </cell>
          <cell r="E1854" t="str">
            <v xml:space="preserve"> </v>
          </cell>
          <cell r="F1854">
            <v>0</v>
          </cell>
          <cell r="G1854">
            <v>0</v>
          </cell>
          <cell r="I1854" t="str">
            <v>　</v>
          </cell>
        </row>
        <row r="1855">
          <cell r="C1855" t="str">
            <v>遠心ﾎﾞｯｸｽｶﾙﾊﾞｰﾄ</v>
          </cell>
          <cell r="E1855" t="str">
            <v>本</v>
          </cell>
          <cell r="I1855" t="str">
            <v>　</v>
          </cell>
        </row>
        <row r="1856">
          <cell r="G1856">
            <v>0</v>
          </cell>
          <cell r="I1856" t="str">
            <v>　</v>
          </cell>
        </row>
        <row r="1857">
          <cell r="C1857" t="str">
            <v>土木一般世話役</v>
          </cell>
          <cell r="E1857" t="str">
            <v>人</v>
          </cell>
          <cell r="G1857">
            <v>17800</v>
          </cell>
          <cell r="H1857">
            <v>0</v>
          </cell>
          <cell r="I1857" t="str">
            <v>　</v>
          </cell>
        </row>
        <row r="1858">
          <cell r="G1858">
            <v>0</v>
          </cell>
          <cell r="I1858" t="str">
            <v>　</v>
          </cell>
        </row>
        <row r="1859">
          <cell r="C1859" t="str">
            <v>特殊作業員</v>
          </cell>
          <cell r="E1859" t="str">
            <v>人</v>
          </cell>
          <cell r="G1859">
            <v>15000</v>
          </cell>
          <cell r="H1859">
            <v>0</v>
          </cell>
          <cell r="I1859" t="str">
            <v>　</v>
          </cell>
        </row>
        <row r="1860">
          <cell r="G1860">
            <v>0</v>
          </cell>
          <cell r="I1860" t="str">
            <v>　</v>
          </cell>
        </row>
        <row r="1861">
          <cell r="C1861" t="str">
            <v>普通作業員</v>
          </cell>
          <cell r="E1861" t="str">
            <v>人</v>
          </cell>
          <cell r="G1861">
            <v>12500</v>
          </cell>
          <cell r="H1861">
            <v>0</v>
          </cell>
          <cell r="I1861" t="str">
            <v>　</v>
          </cell>
        </row>
        <row r="1862">
          <cell r="I1862" t="str">
            <v>　</v>
          </cell>
        </row>
        <row r="1863">
          <cell r="C1863" t="str">
            <v>トラッククレ-ン（油圧伸縮ジブ型）</v>
          </cell>
          <cell r="E1863" t="str">
            <v>日</v>
          </cell>
          <cell r="H1863">
            <v>0</v>
          </cell>
          <cell r="I1863" t="str">
            <v>　</v>
          </cell>
        </row>
        <row r="1864">
          <cell r="G1864">
            <v>0</v>
          </cell>
          <cell r="I1864" t="str">
            <v>　</v>
          </cell>
          <cell r="J1864" t="str">
            <v>対象額</v>
          </cell>
          <cell r="K1864" t="str">
            <v>諸雑費率</v>
          </cell>
        </row>
        <row r="1865">
          <cell r="C1865" t="str">
            <v>諸雑費</v>
          </cell>
          <cell r="E1865" t="str">
            <v>式</v>
          </cell>
          <cell r="F1865">
            <v>1</v>
          </cell>
          <cell r="G1865">
            <v>0</v>
          </cell>
          <cell r="H1865">
            <v>0</v>
          </cell>
          <cell r="I1865" t="str">
            <v>　</v>
          </cell>
          <cell r="J1865">
            <v>0</v>
          </cell>
          <cell r="K1865">
            <v>0.33</v>
          </cell>
        </row>
        <row r="1866">
          <cell r="G1866">
            <v>0</v>
          </cell>
          <cell r="I1866" t="str">
            <v>　</v>
          </cell>
          <cell r="K1866" t="str">
            <v>　</v>
          </cell>
        </row>
        <row r="1867">
          <cell r="C1867" t="str">
            <v>砕石基礎工</v>
          </cell>
          <cell r="D1867" t="str">
            <v>再生砕石(t=0.2m)</v>
          </cell>
          <cell r="E1867" t="str">
            <v>㎡</v>
          </cell>
          <cell r="G1867">
            <v>1014</v>
          </cell>
          <cell r="H1867">
            <v>0</v>
          </cell>
          <cell r="I1867" t="str">
            <v>　</v>
          </cell>
          <cell r="J1867" t="str">
            <v>第　　号代価表参照</v>
          </cell>
        </row>
        <row r="1868">
          <cell r="G1868">
            <v>0</v>
          </cell>
          <cell r="I1868" t="str">
            <v>　</v>
          </cell>
          <cell r="K1868" t="str">
            <v>　</v>
          </cell>
        </row>
        <row r="1869">
          <cell r="I1869" t="str">
            <v>　</v>
          </cell>
          <cell r="K1869">
            <v>0</v>
          </cell>
        </row>
        <row r="1870">
          <cell r="I1870" t="str">
            <v>　</v>
          </cell>
          <cell r="K1870" t="str">
            <v>　</v>
          </cell>
        </row>
        <row r="1872">
          <cell r="I1872" t="str">
            <v>　</v>
          </cell>
          <cell r="K1872" t="str">
            <v>　</v>
          </cell>
        </row>
        <row r="1873">
          <cell r="I1873" t="str">
            <v>　</v>
          </cell>
          <cell r="K1873">
            <v>0</v>
          </cell>
        </row>
        <row r="1874">
          <cell r="I1874" t="str">
            <v>　</v>
          </cell>
          <cell r="K1874" t="str">
            <v>　</v>
          </cell>
        </row>
        <row r="1875">
          <cell r="I1875" t="str">
            <v>　</v>
          </cell>
          <cell r="K1875">
            <v>0</v>
          </cell>
        </row>
        <row r="1876">
          <cell r="I1876" t="str">
            <v>　</v>
          </cell>
          <cell r="K1876" t="str">
            <v>　</v>
          </cell>
        </row>
        <row r="1877">
          <cell r="I1877" t="str">
            <v>　</v>
          </cell>
          <cell r="K1877">
            <v>0</v>
          </cell>
        </row>
        <row r="1878">
          <cell r="F1878" t="str">
            <v xml:space="preserve"> </v>
          </cell>
          <cell r="I1878" t="str">
            <v>　</v>
          </cell>
        </row>
        <row r="1879">
          <cell r="C1879" t="str">
            <v>計</v>
          </cell>
          <cell r="H1879">
            <v>0</v>
          </cell>
          <cell r="I1879" t="str">
            <v>　</v>
          </cell>
        </row>
        <row r="1880">
          <cell r="F1880">
            <v>0</v>
          </cell>
        </row>
        <row r="1881">
          <cell r="C1881" t="str">
            <v>1ｍ当り</v>
          </cell>
          <cell r="H1881">
            <v>0</v>
          </cell>
        </row>
        <row r="1884">
          <cell r="C1884" t="str">
            <v>第　　　　号</v>
          </cell>
          <cell r="F1884" t="str">
            <v>現場打集水桝設置工(浸透式)</v>
          </cell>
          <cell r="H1884" t="str">
            <v>1基 当たり代価表</v>
          </cell>
        </row>
        <row r="1885">
          <cell r="K1885">
            <v>0</v>
          </cell>
        </row>
        <row r="1886">
          <cell r="C1886" t="str">
            <v>種　　　目</v>
          </cell>
          <cell r="D1886" t="str">
            <v>形 状 寸 法</v>
          </cell>
          <cell r="E1886" t="str">
            <v>単位</v>
          </cell>
          <cell r="F1886" t="str">
            <v>数 量</v>
          </cell>
          <cell r="G1886" t="str">
            <v>単 価 (円)</v>
          </cell>
          <cell r="H1886" t="str">
            <v>金 額 (円)</v>
          </cell>
          <cell r="I1886" t="str">
            <v>処分費(円)</v>
          </cell>
          <cell r="J1886" t="str">
            <v>備</v>
          </cell>
          <cell r="K1886" t="str">
            <v>考</v>
          </cell>
        </row>
        <row r="1887">
          <cell r="G1887">
            <v>0</v>
          </cell>
          <cell r="I1887" t="str">
            <v>　</v>
          </cell>
          <cell r="J1887" t="str">
            <v>第　　号代価表参照</v>
          </cell>
        </row>
        <row r="1888">
          <cell r="C1888" t="str">
            <v>ｺﾝｸﾘｰﾄ工</v>
          </cell>
          <cell r="D1888" t="str">
            <v>F18-8-25BB(小型）</v>
          </cell>
          <cell r="E1888" t="str">
            <v>m3</v>
          </cell>
          <cell r="G1888">
            <v>17679</v>
          </cell>
          <cell r="H1888">
            <v>0</v>
          </cell>
          <cell r="I1888" t="str">
            <v>　</v>
          </cell>
        </row>
        <row r="1889">
          <cell r="G1889">
            <v>0</v>
          </cell>
          <cell r="I1889" t="str">
            <v>　</v>
          </cell>
          <cell r="K1889" t="str">
            <v>　</v>
          </cell>
        </row>
        <row r="1890">
          <cell r="C1890" t="str">
            <v>型枠工</v>
          </cell>
          <cell r="D1890" t="str">
            <v>小型</v>
          </cell>
          <cell r="E1890" t="str">
            <v>㎡</v>
          </cell>
          <cell r="G1890">
            <v>4780</v>
          </cell>
          <cell r="H1890">
            <v>0</v>
          </cell>
          <cell r="I1890" t="str">
            <v>　</v>
          </cell>
          <cell r="K1890">
            <v>0</v>
          </cell>
        </row>
        <row r="1891">
          <cell r="G1891">
            <v>0</v>
          </cell>
          <cell r="I1891" t="str">
            <v>　</v>
          </cell>
          <cell r="K1891" t="str">
            <v>　</v>
          </cell>
        </row>
        <row r="1892">
          <cell r="C1892" t="str">
            <v>砕石基礎工</v>
          </cell>
          <cell r="D1892" t="str">
            <v>４号砕石(t=0.3)</v>
          </cell>
          <cell r="E1892" t="str">
            <v>㎡</v>
          </cell>
          <cell r="G1892">
            <v>0</v>
          </cell>
          <cell r="H1892">
            <v>0</v>
          </cell>
          <cell r="I1892" t="str">
            <v>　</v>
          </cell>
          <cell r="J1892" t="str">
            <v>第　　号代価表参照</v>
          </cell>
        </row>
        <row r="1893">
          <cell r="G1893">
            <v>0</v>
          </cell>
          <cell r="I1893" t="str">
            <v>　</v>
          </cell>
          <cell r="K1893" t="str">
            <v>　</v>
          </cell>
        </row>
        <row r="1894">
          <cell r="C1894" t="str">
            <v>鉄筋コンクリ－ト用棒鋼</v>
          </cell>
          <cell r="E1894" t="str">
            <v>Kg</v>
          </cell>
          <cell r="H1894">
            <v>0</v>
          </cell>
          <cell r="I1894" t="str">
            <v>　</v>
          </cell>
          <cell r="K1894">
            <v>0</v>
          </cell>
        </row>
        <row r="1895">
          <cell r="G1895">
            <v>0</v>
          </cell>
          <cell r="I1895" t="str">
            <v>　</v>
          </cell>
          <cell r="K1895" t="str">
            <v>　</v>
          </cell>
        </row>
        <row r="1896">
          <cell r="C1896" t="str">
            <v>鋼鉄製集水桝蓋</v>
          </cell>
          <cell r="E1896" t="str">
            <v>枚</v>
          </cell>
          <cell r="F1896">
            <v>1</v>
          </cell>
          <cell r="H1896">
            <v>0</v>
          </cell>
          <cell r="I1896" t="str">
            <v>　</v>
          </cell>
          <cell r="J1896" t="str">
            <v>第　　号代価表参照</v>
          </cell>
        </row>
        <row r="1897">
          <cell r="I1897" t="str">
            <v>　</v>
          </cell>
          <cell r="K1897" t="str">
            <v>　</v>
          </cell>
        </row>
        <row r="1898">
          <cell r="C1898" t="str">
            <v>排水構造物蓋版コンクリ－ト・鋼製</v>
          </cell>
          <cell r="E1898" t="str">
            <v>枚</v>
          </cell>
          <cell r="F1898">
            <v>1</v>
          </cell>
          <cell r="H1898">
            <v>0</v>
          </cell>
          <cell r="I1898" t="str">
            <v>　</v>
          </cell>
          <cell r="K1898">
            <v>0</v>
          </cell>
        </row>
        <row r="1899">
          <cell r="I1899" t="str">
            <v>　</v>
          </cell>
          <cell r="K1899" t="str">
            <v>　</v>
          </cell>
        </row>
        <row r="1900">
          <cell r="I1900" t="str">
            <v>　</v>
          </cell>
          <cell r="K1900">
            <v>0</v>
          </cell>
        </row>
        <row r="1901">
          <cell r="I1901" t="str">
            <v>　</v>
          </cell>
          <cell r="K1901" t="str">
            <v>　</v>
          </cell>
        </row>
        <row r="1902">
          <cell r="I1902" t="str">
            <v>　</v>
          </cell>
          <cell r="K1902">
            <v>0</v>
          </cell>
        </row>
        <row r="1903">
          <cell r="I1903" t="str">
            <v>　</v>
          </cell>
          <cell r="K1903" t="str">
            <v>　</v>
          </cell>
        </row>
        <row r="1904">
          <cell r="I1904" t="str">
            <v>　</v>
          </cell>
          <cell r="K1904">
            <v>0</v>
          </cell>
        </row>
        <row r="1905">
          <cell r="I1905" t="str">
            <v>　</v>
          </cell>
          <cell r="K1905" t="str">
            <v>　</v>
          </cell>
        </row>
        <row r="1906">
          <cell r="I1906" t="str">
            <v>　</v>
          </cell>
          <cell r="K1906">
            <v>0</v>
          </cell>
        </row>
        <row r="1907">
          <cell r="I1907" t="str">
            <v>　</v>
          </cell>
          <cell r="K1907" t="str">
            <v>　</v>
          </cell>
        </row>
        <row r="1908">
          <cell r="I1908" t="str">
            <v>　</v>
          </cell>
          <cell r="K1908">
            <v>0</v>
          </cell>
        </row>
        <row r="1909">
          <cell r="I1909" t="str">
            <v>　</v>
          </cell>
          <cell r="K1909" t="str">
            <v>　</v>
          </cell>
        </row>
        <row r="1910">
          <cell r="I1910" t="str">
            <v>　</v>
          </cell>
          <cell r="K1910">
            <v>0</v>
          </cell>
        </row>
        <row r="1911">
          <cell r="F1911" t="str">
            <v xml:space="preserve"> </v>
          </cell>
          <cell r="I1911" t="str">
            <v>　</v>
          </cell>
        </row>
        <row r="1912">
          <cell r="I1912" t="str">
            <v>　</v>
          </cell>
        </row>
        <row r="1913">
          <cell r="F1913">
            <v>0</v>
          </cell>
        </row>
        <row r="1914">
          <cell r="C1914" t="str">
            <v>計</v>
          </cell>
          <cell r="H1914">
            <v>0</v>
          </cell>
        </row>
        <row r="1916">
          <cell r="J1916" t="str">
            <v>標準歩掛り (県) Ⅵ-2-⑰-2</v>
          </cell>
        </row>
        <row r="1917">
          <cell r="C1917" t="str">
            <v>第　　　　号</v>
          </cell>
          <cell r="F1917" t="str">
            <v>コンクリート蓋設置工</v>
          </cell>
          <cell r="H1917" t="str">
            <v>1枚 当たり代価表</v>
          </cell>
          <cell r="J1917" t="str">
            <v>IRL-300</v>
          </cell>
        </row>
        <row r="1919">
          <cell r="C1919" t="str">
            <v>種　　　目</v>
          </cell>
          <cell r="D1919" t="str">
            <v>形 状 寸 法</v>
          </cell>
          <cell r="E1919" t="str">
            <v>単位</v>
          </cell>
          <cell r="F1919" t="str">
            <v>数 量</v>
          </cell>
          <cell r="G1919" t="str">
            <v>単 価 (円)</v>
          </cell>
          <cell r="H1919" t="str">
            <v>金 額 (円)</v>
          </cell>
          <cell r="I1919" t="str">
            <v>処分費(円)</v>
          </cell>
          <cell r="J1919" t="str">
            <v>備</v>
          </cell>
          <cell r="K1919" t="str">
            <v>考</v>
          </cell>
        </row>
        <row r="1920">
          <cell r="C1920" t="str">
            <v xml:space="preserve"> </v>
          </cell>
          <cell r="D1920" t="str">
            <v xml:space="preserve"> </v>
          </cell>
          <cell r="E1920" t="str">
            <v xml:space="preserve"> </v>
          </cell>
          <cell r="F1920">
            <v>0</v>
          </cell>
          <cell r="G1920">
            <v>0</v>
          </cell>
          <cell r="I1920" t="str">
            <v>　</v>
          </cell>
          <cell r="K1920" t="str">
            <v>　</v>
          </cell>
        </row>
        <row r="1921">
          <cell r="C1921" t="str">
            <v>U字溝用蓋</v>
          </cell>
          <cell r="D1921" t="str">
            <v>IRL-300</v>
          </cell>
          <cell r="E1921" t="str">
            <v>枚</v>
          </cell>
          <cell r="F1921">
            <v>1</v>
          </cell>
          <cell r="G1921">
            <v>3130</v>
          </cell>
          <cell r="H1921">
            <v>3130</v>
          </cell>
          <cell r="I1921" t="str">
            <v>　</v>
          </cell>
          <cell r="K1921">
            <v>0</v>
          </cell>
        </row>
        <row r="1922">
          <cell r="G1922">
            <v>0</v>
          </cell>
          <cell r="I1922" t="str">
            <v>　</v>
          </cell>
          <cell r="K1922" t="str">
            <v>　</v>
          </cell>
        </row>
        <row r="1923">
          <cell r="C1923" t="str">
            <v>排水構造物蓋版コンクリ－ト・鋼製</v>
          </cell>
          <cell r="D1923" t="str">
            <v>40を超え170㎏以下</v>
          </cell>
          <cell r="E1923" t="str">
            <v>枚</v>
          </cell>
          <cell r="F1923">
            <v>1</v>
          </cell>
          <cell r="G1923">
            <v>630</v>
          </cell>
          <cell r="H1923">
            <v>630</v>
          </cell>
          <cell r="I1923" t="str">
            <v>　</v>
          </cell>
          <cell r="K1923">
            <v>0</v>
          </cell>
        </row>
        <row r="1924">
          <cell r="G1924">
            <v>0</v>
          </cell>
          <cell r="I1924" t="str">
            <v>　</v>
          </cell>
          <cell r="K1924" t="str">
            <v>　</v>
          </cell>
        </row>
        <row r="1925">
          <cell r="C1925">
            <v>0</v>
          </cell>
          <cell r="D1925">
            <v>0</v>
          </cell>
          <cell r="E1925">
            <v>0</v>
          </cell>
          <cell r="G1925">
            <v>0</v>
          </cell>
          <cell r="H1925">
            <v>0</v>
          </cell>
          <cell r="I1925" t="str">
            <v>　</v>
          </cell>
          <cell r="K1925">
            <v>0</v>
          </cell>
        </row>
        <row r="1926">
          <cell r="G1926">
            <v>0</v>
          </cell>
          <cell r="I1926" t="str">
            <v>　</v>
          </cell>
        </row>
        <row r="1927">
          <cell r="C1927">
            <v>0</v>
          </cell>
          <cell r="D1927">
            <v>0</v>
          </cell>
          <cell r="E1927">
            <v>0</v>
          </cell>
          <cell r="G1927">
            <v>0</v>
          </cell>
          <cell r="H1927">
            <v>0</v>
          </cell>
          <cell r="I1927" t="str">
            <v>　</v>
          </cell>
          <cell r="K1927">
            <v>0</v>
          </cell>
        </row>
        <row r="1928">
          <cell r="I1928" t="str">
            <v>　</v>
          </cell>
          <cell r="K1928" t="str">
            <v>　</v>
          </cell>
        </row>
        <row r="1929">
          <cell r="I1929" t="str">
            <v>　</v>
          </cell>
          <cell r="K1929">
            <v>0</v>
          </cell>
        </row>
        <row r="1930">
          <cell r="I1930" t="str">
            <v>　</v>
          </cell>
          <cell r="K1930" t="str">
            <v>　</v>
          </cell>
        </row>
        <row r="1931">
          <cell r="I1931" t="str">
            <v>　</v>
          </cell>
          <cell r="K1931">
            <v>0</v>
          </cell>
        </row>
        <row r="1932">
          <cell r="I1932" t="str">
            <v>　</v>
          </cell>
          <cell r="K1932" t="str">
            <v>　</v>
          </cell>
        </row>
        <row r="1933">
          <cell r="I1933" t="str">
            <v>　</v>
          </cell>
          <cell r="K1933">
            <v>0</v>
          </cell>
        </row>
        <row r="1934">
          <cell r="I1934" t="str">
            <v>　</v>
          </cell>
          <cell r="K1934" t="str">
            <v>　</v>
          </cell>
        </row>
        <row r="1935">
          <cell r="I1935" t="str">
            <v>　</v>
          </cell>
          <cell r="K1935">
            <v>0</v>
          </cell>
        </row>
        <row r="1936">
          <cell r="I1936" t="str">
            <v>　</v>
          </cell>
          <cell r="K1936" t="str">
            <v>　</v>
          </cell>
        </row>
        <row r="1938">
          <cell r="I1938" t="str">
            <v>　</v>
          </cell>
          <cell r="K1938" t="str">
            <v>　</v>
          </cell>
        </row>
        <row r="1939">
          <cell r="I1939" t="str">
            <v>　</v>
          </cell>
          <cell r="K1939">
            <v>0</v>
          </cell>
        </row>
        <row r="1940">
          <cell r="I1940" t="str">
            <v>　</v>
          </cell>
          <cell r="K1940" t="str">
            <v>　</v>
          </cell>
        </row>
        <row r="1941">
          <cell r="I1941" t="str">
            <v>　</v>
          </cell>
          <cell r="K1941">
            <v>0</v>
          </cell>
        </row>
        <row r="1942">
          <cell r="I1942" t="str">
            <v>　</v>
          </cell>
          <cell r="K1942" t="str">
            <v>　</v>
          </cell>
        </row>
        <row r="1943">
          <cell r="I1943" t="str">
            <v>　</v>
          </cell>
          <cell r="K1943">
            <v>0</v>
          </cell>
        </row>
        <row r="1944">
          <cell r="F1944" t="str">
            <v xml:space="preserve"> </v>
          </cell>
          <cell r="I1944" t="str">
            <v>　</v>
          </cell>
        </row>
        <row r="1945">
          <cell r="C1945" t="str">
            <v>計</v>
          </cell>
          <cell r="H1945">
            <v>3760</v>
          </cell>
          <cell r="I1945" t="str">
            <v>　</v>
          </cell>
        </row>
        <row r="1949">
          <cell r="J1949" t="str">
            <v>標準歩掛り (県) Ⅵ-2-⑰-2</v>
          </cell>
        </row>
        <row r="1950">
          <cell r="C1950" t="str">
            <v>第　　　　号</v>
          </cell>
          <cell r="F1950" t="str">
            <v>コンクリ－ト蓋設置工</v>
          </cell>
          <cell r="H1950" t="str">
            <v>1枚 当たり代価表</v>
          </cell>
          <cell r="J1950" t="str">
            <v>IRL-350</v>
          </cell>
        </row>
        <row r="1952">
          <cell r="C1952" t="str">
            <v>種　　　目</v>
          </cell>
          <cell r="D1952" t="str">
            <v>形 状 寸 法</v>
          </cell>
          <cell r="E1952" t="str">
            <v>単位</v>
          </cell>
          <cell r="F1952" t="str">
            <v>数 量</v>
          </cell>
          <cell r="G1952" t="str">
            <v>単 価 (円)</v>
          </cell>
          <cell r="H1952" t="str">
            <v>金 額 (円)</v>
          </cell>
          <cell r="I1952" t="str">
            <v>処分費(円)</v>
          </cell>
          <cell r="J1952" t="str">
            <v>備</v>
          </cell>
          <cell r="K1952" t="str">
            <v>考</v>
          </cell>
        </row>
        <row r="1953">
          <cell r="C1953" t="str">
            <v xml:space="preserve"> </v>
          </cell>
          <cell r="D1953" t="str">
            <v xml:space="preserve"> </v>
          </cell>
          <cell r="E1953" t="str">
            <v xml:space="preserve"> </v>
          </cell>
          <cell r="F1953">
            <v>0</v>
          </cell>
          <cell r="G1953">
            <v>0</v>
          </cell>
          <cell r="I1953" t="str">
            <v>　</v>
          </cell>
          <cell r="K1953" t="str">
            <v>　</v>
          </cell>
        </row>
        <row r="1954">
          <cell r="C1954" t="str">
            <v>U字溝用蓋</v>
          </cell>
          <cell r="D1954" t="str">
            <v>IRL-350</v>
          </cell>
          <cell r="E1954" t="str">
            <v>枚</v>
          </cell>
          <cell r="F1954">
            <v>1</v>
          </cell>
          <cell r="G1954">
            <v>3530</v>
          </cell>
          <cell r="H1954">
            <v>3530</v>
          </cell>
          <cell r="I1954" t="str">
            <v>　</v>
          </cell>
          <cell r="K1954">
            <v>0</v>
          </cell>
        </row>
        <row r="1955">
          <cell r="G1955">
            <v>0</v>
          </cell>
          <cell r="I1955" t="str">
            <v>　</v>
          </cell>
          <cell r="K1955" t="str">
            <v>　</v>
          </cell>
        </row>
        <row r="1956">
          <cell r="C1956" t="str">
            <v>排水構造物蓋版コンクリ－ト・鋼製</v>
          </cell>
          <cell r="D1956" t="str">
            <v>40を超え170㎏以下</v>
          </cell>
          <cell r="E1956" t="str">
            <v>枚</v>
          </cell>
          <cell r="F1956">
            <v>1</v>
          </cell>
          <cell r="G1956">
            <v>630</v>
          </cell>
          <cell r="H1956">
            <v>630</v>
          </cell>
          <cell r="I1956" t="str">
            <v>　</v>
          </cell>
          <cell r="K1956">
            <v>0</v>
          </cell>
        </row>
        <row r="1957">
          <cell r="G1957">
            <v>0</v>
          </cell>
          <cell r="I1957" t="str">
            <v>　</v>
          </cell>
          <cell r="K1957" t="str">
            <v>　</v>
          </cell>
        </row>
        <row r="1958">
          <cell r="C1958">
            <v>0</v>
          </cell>
          <cell r="E1958">
            <v>0</v>
          </cell>
          <cell r="G1958">
            <v>0</v>
          </cell>
          <cell r="H1958">
            <v>0</v>
          </cell>
          <cell r="I1958" t="str">
            <v>　</v>
          </cell>
          <cell r="K1958">
            <v>0</v>
          </cell>
        </row>
        <row r="1959">
          <cell r="G1959">
            <v>0</v>
          </cell>
          <cell r="I1959" t="str">
            <v>　</v>
          </cell>
        </row>
        <row r="1960">
          <cell r="C1960">
            <v>0</v>
          </cell>
          <cell r="D1960">
            <v>0</v>
          </cell>
          <cell r="E1960">
            <v>0</v>
          </cell>
          <cell r="G1960">
            <v>0</v>
          </cell>
          <cell r="H1960">
            <v>0</v>
          </cell>
          <cell r="I1960" t="str">
            <v>　</v>
          </cell>
          <cell r="K1960">
            <v>0</v>
          </cell>
        </row>
        <row r="1961">
          <cell r="I1961" t="str">
            <v>　</v>
          </cell>
          <cell r="K1961" t="str">
            <v>　</v>
          </cell>
        </row>
        <row r="1962">
          <cell r="I1962" t="str">
            <v>　</v>
          </cell>
          <cell r="K1962">
            <v>0</v>
          </cell>
        </row>
        <row r="1963">
          <cell r="I1963" t="str">
            <v>　</v>
          </cell>
          <cell r="K1963" t="str">
            <v>　</v>
          </cell>
        </row>
        <row r="1964">
          <cell r="I1964" t="str">
            <v>　</v>
          </cell>
          <cell r="K1964">
            <v>0</v>
          </cell>
        </row>
        <row r="1965">
          <cell r="I1965" t="str">
            <v>　</v>
          </cell>
          <cell r="K1965" t="str">
            <v>　</v>
          </cell>
        </row>
        <row r="1966">
          <cell r="I1966" t="str">
            <v>　</v>
          </cell>
          <cell r="K1966">
            <v>0</v>
          </cell>
        </row>
        <row r="1967">
          <cell r="I1967" t="str">
            <v>　</v>
          </cell>
          <cell r="K1967" t="str">
            <v>　</v>
          </cell>
        </row>
        <row r="1968">
          <cell r="I1968" t="str">
            <v>　</v>
          </cell>
          <cell r="K1968">
            <v>0</v>
          </cell>
        </row>
        <row r="1969">
          <cell r="I1969" t="str">
            <v>　</v>
          </cell>
          <cell r="K1969" t="str">
            <v>　</v>
          </cell>
        </row>
        <row r="1971">
          <cell r="I1971" t="str">
            <v>　</v>
          </cell>
          <cell r="K1971" t="str">
            <v>　</v>
          </cell>
        </row>
        <row r="1972">
          <cell r="I1972" t="str">
            <v>　</v>
          </cell>
          <cell r="K1972">
            <v>0</v>
          </cell>
        </row>
        <row r="1973">
          <cell r="I1973" t="str">
            <v>　</v>
          </cell>
          <cell r="K1973" t="str">
            <v>　</v>
          </cell>
        </row>
        <row r="1974">
          <cell r="I1974" t="str">
            <v>　</v>
          </cell>
          <cell r="K1974">
            <v>0</v>
          </cell>
        </row>
        <row r="1975">
          <cell r="I1975" t="str">
            <v>　</v>
          </cell>
          <cell r="K1975" t="str">
            <v>　</v>
          </cell>
        </row>
        <row r="1976">
          <cell r="I1976" t="str">
            <v>　</v>
          </cell>
          <cell r="K1976">
            <v>0</v>
          </cell>
        </row>
        <row r="1977">
          <cell r="F1977" t="str">
            <v xml:space="preserve"> </v>
          </cell>
          <cell r="I1977" t="str">
            <v>　</v>
          </cell>
        </row>
        <row r="1978">
          <cell r="C1978" t="str">
            <v>計</v>
          </cell>
          <cell r="H1978">
            <v>4160</v>
          </cell>
          <cell r="I1978" t="str">
            <v>　</v>
          </cell>
        </row>
        <row r="1982">
          <cell r="J1982" t="str">
            <v>標準歩掛り (県) Ⅵ-2-⑰-2</v>
          </cell>
        </row>
        <row r="1983">
          <cell r="C1983" t="str">
            <v>第　　　　号</v>
          </cell>
          <cell r="F1983" t="str">
            <v>コンクリ－ト蓋設置工</v>
          </cell>
          <cell r="H1983" t="str">
            <v>1枚 当たり代価表</v>
          </cell>
          <cell r="J1983" t="str">
            <v>IRL-400</v>
          </cell>
        </row>
        <row r="1985">
          <cell r="C1985" t="str">
            <v>種　　　目</v>
          </cell>
          <cell r="D1985" t="str">
            <v>形 状 寸 法</v>
          </cell>
          <cell r="E1985" t="str">
            <v>単位</v>
          </cell>
          <cell r="F1985" t="str">
            <v>数 量</v>
          </cell>
          <cell r="G1985" t="str">
            <v>単 価 (円)</v>
          </cell>
          <cell r="H1985" t="str">
            <v>金 額 (円)</v>
          </cell>
          <cell r="I1985" t="str">
            <v>処分費(円)</v>
          </cell>
          <cell r="J1985" t="str">
            <v>備</v>
          </cell>
          <cell r="K1985" t="str">
            <v>考</v>
          </cell>
        </row>
        <row r="1986">
          <cell r="C1986" t="str">
            <v xml:space="preserve"> </v>
          </cell>
          <cell r="D1986" t="str">
            <v xml:space="preserve"> </v>
          </cell>
          <cell r="E1986" t="str">
            <v xml:space="preserve"> </v>
          </cell>
          <cell r="F1986">
            <v>0</v>
          </cell>
          <cell r="G1986">
            <v>0</v>
          </cell>
          <cell r="I1986" t="str">
            <v>　</v>
          </cell>
          <cell r="K1986" t="str">
            <v>　</v>
          </cell>
        </row>
        <row r="1987">
          <cell r="C1987" t="str">
            <v>U字溝用蓋</v>
          </cell>
          <cell r="D1987" t="str">
            <v>IRL-400</v>
          </cell>
          <cell r="E1987" t="str">
            <v>枚</v>
          </cell>
          <cell r="F1987">
            <v>1</v>
          </cell>
          <cell r="G1987">
            <v>3940</v>
          </cell>
          <cell r="H1987">
            <v>3940</v>
          </cell>
          <cell r="I1987" t="str">
            <v>　</v>
          </cell>
          <cell r="K1987">
            <v>0</v>
          </cell>
        </row>
        <row r="1988">
          <cell r="G1988">
            <v>0</v>
          </cell>
          <cell r="I1988" t="str">
            <v>　</v>
          </cell>
          <cell r="K1988" t="str">
            <v>　</v>
          </cell>
        </row>
        <row r="1989">
          <cell r="C1989" t="str">
            <v>排水構造物蓋版コンクリ－ト・鋼製</v>
          </cell>
          <cell r="D1989" t="str">
            <v>40を超え170㎏以下</v>
          </cell>
          <cell r="E1989" t="str">
            <v>枚</v>
          </cell>
          <cell r="F1989">
            <v>1</v>
          </cell>
          <cell r="G1989">
            <v>630</v>
          </cell>
          <cell r="H1989">
            <v>630</v>
          </cell>
          <cell r="I1989" t="str">
            <v>　</v>
          </cell>
          <cell r="K1989">
            <v>0</v>
          </cell>
        </row>
        <row r="1990">
          <cell r="G1990">
            <v>0</v>
          </cell>
          <cell r="I1990" t="str">
            <v>　</v>
          </cell>
          <cell r="K1990" t="str">
            <v>　</v>
          </cell>
        </row>
        <row r="1991">
          <cell r="C1991">
            <v>0</v>
          </cell>
          <cell r="E1991">
            <v>0</v>
          </cell>
          <cell r="G1991">
            <v>0</v>
          </cell>
          <cell r="H1991">
            <v>0</v>
          </cell>
          <cell r="I1991" t="str">
            <v>　</v>
          </cell>
          <cell r="K1991">
            <v>0</v>
          </cell>
        </row>
        <row r="1992">
          <cell r="G1992">
            <v>0</v>
          </cell>
          <cell r="I1992" t="str">
            <v>　</v>
          </cell>
        </row>
        <row r="1993">
          <cell r="C1993">
            <v>0</v>
          </cell>
          <cell r="D1993">
            <v>0</v>
          </cell>
          <cell r="E1993">
            <v>0</v>
          </cell>
          <cell r="G1993">
            <v>0</v>
          </cell>
          <cell r="H1993">
            <v>0</v>
          </cell>
          <cell r="I1993" t="str">
            <v>　</v>
          </cell>
          <cell r="K1993">
            <v>0</v>
          </cell>
        </row>
        <row r="1994">
          <cell r="I1994" t="str">
            <v>　</v>
          </cell>
          <cell r="K1994" t="str">
            <v>　</v>
          </cell>
        </row>
        <row r="1995">
          <cell r="I1995" t="str">
            <v>　</v>
          </cell>
          <cell r="K1995">
            <v>0</v>
          </cell>
        </row>
        <row r="1996">
          <cell r="I1996" t="str">
            <v>　</v>
          </cell>
          <cell r="K1996" t="str">
            <v>　</v>
          </cell>
        </row>
        <row r="1997">
          <cell r="I1997" t="str">
            <v>　</v>
          </cell>
          <cell r="K1997">
            <v>0</v>
          </cell>
        </row>
        <row r="1998">
          <cell r="I1998" t="str">
            <v>　</v>
          </cell>
          <cell r="K1998" t="str">
            <v>　</v>
          </cell>
        </row>
        <row r="1999">
          <cell r="I1999" t="str">
            <v>　</v>
          </cell>
          <cell r="K1999">
            <v>0</v>
          </cell>
        </row>
        <row r="2000">
          <cell r="I2000" t="str">
            <v>　</v>
          </cell>
          <cell r="K2000" t="str">
            <v>　</v>
          </cell>
        </row>
        <row r="2001">
          <cell r="I2001" t="str">
            <v>　</v>
          </cell>
          <cell r="K2001">
            <v>0</v>
          </cell>
        </row>
        <row r="2002">
          <cell r="I2002" t="str">
            <v>　</v>
          </cell>
          <cell r="K2002" t="str">
            <v>　</v>
          </cell>
        </row>
        <row r="2004">
          <cell r="I2004" t="str">
            <v>　</v>
          </cell>
          <cell r="K2004" t="str">
            <v>　</v>
          </cell>
        </row>
        <row r="2005">
          <cell r="I2005" t="str">
            <v>　</v>
          </cell>
          <cell r="K2005">
            <v>0</v>
          </cell>
        </row>
        <row r="2006">
          <cell r="I2006" t="str">
            <v>　</v>
          </cell>
          <cell r="K2006" t="str">
            <v>　</v>
          </cell>
        </row>
        <row r="2007">
          <cell r="I2007" t="str">
            <v>　</v>
          </cell>
          <cell r="K2007">
            <v>0</v>
          </cell>
        </row>
        <row r="2008">
          <cell r="I2008" t="str">
            <v>　</v>
          </cell>
          <cell r="K2008" t="str">
            <v>　</v>
          </cell>
        </row>
        <row r="2009">
          <cell r="I2009" t="str">
            <v>　</v>
          </cell>
          <cell r="K2009">
            <v>0</v>
          </cell>
        </row>
        <row r="2010">
          <cell r="F2010" t="str">
            <v xml:space="preserve"> </v>
          </cell>
          <cell r="I2010" t="str">
            <v>　</v>
          </cell>
        </row>
        <row r="2011">
          <cell r="C2011" t="str">
            <v>計</v>
          </cell>
          <cell r="H2011">
            <v>4570</v>
          </cell>
          <cell r="I2011" t="str">
            <v>　</v>
          </cell>
        </row>
        <row r="2015">
          <cell r="J2015" t="str">
            <v>標準歩掛り (県) Ⅵ-2-⑰-2</v>
          </cell>
        </row>
        <row r="2016">
          <cell r="C2016" t="str">
            <v>第　　　　号</v>
          </cell>
          <cell r="F2016" t="str">
            <v>コンクリ－ト蓋設置工</v>
          </cell>
          <cell r="H2016" t="str">
            <v>1枚 当たり代価表</v>
          </cell>
          <cell r="J2016" t="str">
            <v>ISL-300</v>
          </cell>
        </row>
        <row r="2018">
          <cell r="C2018" t="str">
            <v>種　　　目</v>
          </cell>
          <cell r="D2018" t="str">
            <v>形 状 寸 法</v>
          </cell>
          <cell r="E2018" t="str">
            <v>単位</v>
          </cell>
          <cell r="F2018" t="str">
            <v>数 量</v>
          </cell>
          <cell r="G2018" t="str">
            <v>単 価 (円)</v>
          </cell>
          <cell r="H2018" t="str">
            <v>金 額 (円)</v>
          </cell>
          <cell r="I2018" t="str">
            <v>処分費(円)</v>
          </cell>
          <cell r="J2018" t="str">
            <v>備</v>
          </cell>
          <cell r="K2018" t="str">
            <v>考</v>
          </cell>
        </row>
        <row r="2019">
          <cell r="C2019" t="str">
            <v xml:space="preserve"> </v>
          </cell>
          <cell r="D2019" t="str">
            <v xml:space="preserve"> </v>
          </cell>
          <cell r="E2019" t="str">
            <v xml:space="preserve"> </v>
          </cell>
          <cell r="F2019">
            <v>0</v>
          </cell>
          <cell r="G2019">
            <v>0</v>
          </cell>
          <cell r="I2019" t="str">
            <v>　</v>
          </cell>
          <cell r="K2019" t="str">
            <v>　</v>
          </cell>
        </row>
        <row r="2020">
          <cell r="C2020" t="str">
            <v>U字溝用蓋</v>
          </cell>
          <cell r="D2020" t="str">
            <v>ISL-300</v>
          </cell>
          <cell r="E2020" t="str">
            <v>枚</v>
          </cell>
          <cell r="F2020">
            <v>1</v>
          </cell>
          <cell r="G2020">
            <v>2360</v>
          </cell>
          <cell r="H2020">
            <v>2360</v>
          </cell>
          <cell r="I2020" t="str">
            <v>　</v>
          </cell>
          <cell r="K2020">
            <v>0</v>
          </cell>
        </row>
        <row r="2021">
          <cell r="G2021">
            <v>0</v>
          </cell>
          <cell r="I2021" t="str">
            <v>　</v>
          </cell>
          <cell r="K2021" t="str">
            <v>　</v>
          </cell>
        </row>
        <row r="2022">
          <cell r="C2022" t="str">
            <v>排水構造物蓋版コンクリ－ト・鋼製</v>
          </cell>
          <cell r="D2022" t="str">
            <v>40を超え170㎏以下</v>
          </cell>
          <cell r="E2022" t="str">
            <v>枚</v>
          </cell>
          <cell r="F2022">
            <v>1</v>
          </cell>
          <cell r="G2022">
            <v>630</v>
          </cell>
          <cell r="H2022">
            <v>630</v>
          </cell>
          <cell r="I2022" t="str">
            <v>　</v>
          </cell>
          <cell r="K2022">
            <v>0</v>
          </cell>
        </row>
        <row r="2023">
          <cell r="G2023">
            <v>0</v>
          </cell>
          <cell r="I2023" t="str">
            <v>　</v>
          </cell>
          <cell r="K2023" t="str">
            <v>　</v>
          </cell>
        </row>
        <row r="2024">
          <cell r="C2024">
            <v>0</v>
          </cell>
          <cell r="E2024">
            <v>0</v>
          </cell>
          <cell r="G2024">
            <v>0</v>
          </cell>
          <cell r="H2024">
            <v>0</v>
          </cell>
          <cell r="I2024" t="str">
            <v>　</v>
          </cell>
        </row>
        <row r="2025">
          <cell r="G2025">
            <v>0</v>
          </cell>
          <cell r="I2025" t="str">
            <v>　</v>
          </cell>
        </row>
        <row r="2026">
          <cell r="C2026">
            <v>0</v>
          </cell>
          <cell r="D2026">
            <v>0</v>
          </cell>
          <cell r="E2026">
            <v>0</v>
          </cell>
          <cell r="G2026">
            <v>0</v>
          </cell>
          <cell r="H2026">
            <v>0</v>
          </cell>
          <cell r="I2026" t="str">
            <v>　</v>
          </cell>
          <cell r="K2026">
            <v>0</v>
          </cell>
        </row>
        <row r="2027">
          <cell r="I2027" t="str">
            <v>　</v>
          </cell>
          <cell r="K2027" t="str">
            <v>　</v>
          </cell>
        </row>
        <row r="2028">
          <cell r="I2028" t="str">
            <v>　</v>
          </cell>
          <cell r="K2028">
            <v>0</v>
          </cell>
        </row>
        <row r="2029">
          <cell r="I2029" t="str">
            <v>　</v>
          </cell>
          <cell r="K2029" t="str">
            <v>　</v>
          </cell>
        </row>
        <row r="2030">
          <cell r="I2030" t="str">
            <v>　</v>
          </cell>
          <cell r="K2030">
            <v>0</v>
          </cell>
        </row>
        <row r="2031">
          <cell r="I2031" t="str">
            <v>　</v>
          </cell>
          <cell r="K2031" t="str">
            <v>　</v>
          </cell>
        </row>
        <row r="2032">
          <cell r="I2032" t="str">
            <v>　</v>
          </cell>
          <cell r="K2032">
            <v>0</v>
          </cell>
        </row>
        <row r="2033">
          <cell r="I2033" t="str">
            <v>　</v>
          </cell>
          <cell r="K2033" t="str">
            <v>　</v>
          </cell>
        </row>
        <row r="2034">
          <cell r="I2034" t="str">
            <v>　</v>
          </cell>
          <cell r="K2034">
            <v>0</v>
          </cell>
        </row>
        <row r="2035">
          <cell r="I2035" t="str">
            <v>　</v>
          </cell>
          <cell r="K2035" t="str">
            <v>　</v>
          </cell>
        </row>
        <row r="2037">
          <cell r="I2037" t="str">
            <v>　</v>
          </cell>
          <cell r="K2037" t="str">
            <v>　</v>
          </cell>
        </row>
        <row r="2038">
          <cell r="I2038" t="str">
            <v>　</v>
          </cell>
          <cell r="K2038">
            <v>0</v>
          </cell>
        </row>
        <row r="2039">
          <cell r="I2039" t="str">
            <v>　</v>
          </cell>
          <cell r="K2039" t="str">
            <v>　</v>
          </cell>
        </row>
        <row r="2040">
          <cell r="I2040" t="str">
            <v>　</v>
          </cell>
          <cell r="K2040">
            <v>0</v>
          </cell>
        </row>
        <row r="2041">
          <cell r="I2041" t="str">
            <v>　</v>
          </cell>
          <cell r="K2041" t="str">
            <v>　</v>
          </cell>
        </row>
        <row r="2042">
          <cell r="I2042" t="str">
            <v>　</v>
          </cell>
          <cell r="K2042">
            <v>0</v>
          </cell>
        </row>
        <row r="2043">
          <cell r="F2043" t="str">
            <v xml:space="preserve"> </v>
          </cell>
          <cell r="I2043" t="str">
            <v>　</v>
          </cell>
        </row>
        <row r="2044">
          <cell r="C2044" t="str">
            <v>計</v>
          </cell>
          <cell r="H2044">
            <v>2990</v>
          </cell>
          <cell r="I2044" t="str">
            <v>　</v>
          </cell>
        </row>
        <row r="2048">
          <cell r="J2048" t="str">
            <v>標準歩掛り (県) Ⅵ-2-⑰-2</v>
          </cell>
        </row>
        <row r="2049">
          <cell r="C2049" t="str">
            <v>第　　　　号</v>
          </cell>
          <cell r="F2049" t="str">
            <v>コンクリ－ト蓋設置工</v>
          </cell>
          <cell r="H2049" t="str">
            <v>1枚 当たり代価表</v>
          </cell>
          <cell r="J2049" t="str">
            <v>ISL-350</v>
          </cell>
        </row>
        <row r="2051">
          <cell r="C2051" t="str">
            <v>種　　　目</v>
          </cell>
          <cell r="D2051" t="str">
            <v>形 状 寸 法</v>
          </cell>
          <cell r="E2051" t="str">
            <v>単位</v>
          </cell>
          <cell r="F2051" t="str">
            <v>数 量</v>
          </cell>
          <cell r="G2051" t="str">
            <v>単 価 (円)</v>
          </cell>
          <cell r="H2051" t="str">
            <v>金 額 (円)</v>
          </cell>
          <cell r="I2051" t="str">
            <v>処分費(円)</v>
          </cell>
          <cell r="J2051" t="str">
            <v>備</v>
          </cell>
          <cell r="K2051" t="str">
            <v>考</v>
          </cell>
        </row>
        <row r="2052">
          <cell r="C2052" t="str">
            <v xml:space="preserve"> </v>
          </cell>
          <cell r="D2052" t="str">
            <v xml:space="preserve"> </v>
          </cell>
          <cell r="E2052" t="str">
            <v xml:space="preserve"> </v>
          </cell>
          <cell r="F2052">
            <v>0</v>
          </cell>
          <cell r="G2052">
            <v>0</v>
          </cell>
          <cell r="I2052" t="str">
            <v>　</v>
          </cell>
          <cell r="K2052" t="str">
            <v>　</v>
          </cell>
        </row>
        <row r="2053">
          <cell r="C2053" t="str">
            <v>U字溝用蓋</v>
          </cell>
          <cell r="D2053" t="str">
            <v>ISL-350</v>
          </cell>
          <cell r="E2053" t="str">
            <v>枚</v>
          </cell>
          <cell r="F2053">
            <v>1</v>
          </cell>
          <cell r="G2053">
            <v>2770</v>
          </cell>
          <cell r="H2053">
            <v>2770</v>
          </cell>
          <cell r="I2053" t="str">
            <v>　</v>
          </cell>
          <cell r="K2053">
            <v>0</v>
          </cell>
        </row>
        <row r="2054">
          <cell r="G2054">
            <v>0</v>
          </cell>
          <cell r="I2054" t="str">
            <v>　</v>
          </cell>
          <cell r="K2054" t="str">
            <v>　</v>
          </cell>
        </row>
        <row r="2055">
          <cell r="C2055" t="str">
            <v>排水構造物蓋版コンクリ－ト・鋼製</v>
          </cell>
          <cell r="D2055" t="str">
            <v>40を超え170㎏以下</v>
          </cell>
          <cell r="E2055" t="str">
            <v>枚</v>
          </cell>
          <cell r="F2055">
            <v>1</v>
          </cell>
          <cell r="G2055">
            <v>630</v>
          </cell>
          <cell r="H2055">
            <v>630</v>
          </cell>
          <cell r="I2055" t="str">
            <v>　</v>
          </cell>
          <cell r="K2055">
            <v>0</v>
          </cell>
        </row>
        <row r="2056">
          <cell r="G2056">
            <v>0</v>
          </cell>
          <cell r="I2056" t="str">
            <v>　</v>
          </cell>
          <cell r="K2056" t="str">
            <v>　</v>
          </cell>
        </row>
        <row r="2057">
          <cell r="C2057">
            <v>0</v>
          </cell>
          <cell r="E2057">
            <v>0</v>
          </cell>
          <cell r="G2057">
            <v>0</v>
          </cell>
          <cell r="H2057">
            <v>0</v>
          </cell>
          <cell r="I2057" t="str">
            <v>　</v>
          </cell>
          <cell r="K2057">
            <v>0</v>
          </cell>
        </row>
        <row r="2058">
          <cell r="G2058">
            <v>0</v>
          </cell>
          <cell r="I2058" t="str">
            <v>　</v>
          </cell>
        </row>
        <row r="2059">
          <cell r="C2059">
            <v>0</v>
          </cell>
          <cell r="D2059">
            <v>0</v>
          </cell>
          <cell r="E2059">
            <v>0</v>
          </cell>
          <cell r="G2059">
            <v>0</v>
          </cell>
          <cell r="H2059">
            <v>0</v>
          </cell>
          <cell r="I2059" t="str">
            <v>　</v>
          </cell>
          <cell r="K2059">
            <v>0</v>
          </cell>
        </row>
        <row r="2060">
          <cell r="I2060" t="str">
            <v>　</v>
          </cell>
          <cell r="K2060" t="str">
            <v>　</v>
          </cell>
        </row>
        <row r="2061">
          <cell r="I2061" t="str">
            <v>　</v>
          </cell>
          <cell r="K2061">
            <v>0</v>
          </cell>
        </row>
        <row r="2062">
          <cell r="I2062" t="str">
            <v>　</v>
          </cell>
          <cell r="K2062" t="str">
            <v>　</v>
          </cell>
        </row>
        <row r="2063">
          <cell r="I2063" t="str">
            <v>　</v>
          </cell>
          <cell r="K2063">
            <v>0</v>
          </cell>
        </row>
        <row r="2064">
          <cell r="I2064" t="str">
            <v>　</v>
          </cell>
          <cell r="K2064" t="str">
            <v>　</v>
          </cell>
        </row>
        <row r="2065">
          <cell r="I2065" t="str">
            <v>　</v>
          </cell>
          <cell r="K2065">
            <v>0</v>
          </cell>
        </row>
        <row r="2066">
          <cell r="I2066" t="str">
            <v>　</v>
          </cell>
          <cell r="K2066" t="str">
            <v>　</v>
          </cell>
        </row>
        <row r="2067">
          <cell r="I2067" t="str">
            <v>　</v>
          </cell>
          <cell r="K2067">
            <v>0</v>
          </cell>
        </row>
        <row r="2068">
          <cell r="I2068" t="str">
            <v>　</v>
          </cell>
          <cell r="K2068" t="str">
            <v>　</v>
          </cell>
        </row>
        <row r="2070">
          <cell r="I2070" t="str">
            <v>　</v>
          </cell>
          <cell r="K2070" t="str">
            <v>　</v>
          </cell>
        </row>
        <row r="2071">
          <cell r="I2071" t="str">
            <v>　</v>
          </cell>
          <cell r="K2071">
            <v>0</v>
          </cell>
        </row>
        <row r="2072">
          <cell r="I2072" t="str">
            <v>　</v>
          </cell>
          <cell r="K2072" t="str">
            <v>　</v>
          </cell>
        </row>
        <row r="2073">
          <cell r="I2073" t="str">
            <v>　</v>
          </cell>
          <cell r="K2073">
            <v>0</v>
          </cell>
        </row>
        <row r="2074">
          <cell r="I2074" t="str">
            <v>　</v>
          </cell>
          <cell r="K2074" t="str">
            <v>　</v>
          </cell>
        </row>
        <row r="2075">
          <cell r="I2075" t="str">
            <v>　</v>
          </cell>
          <cell r="K2075">
            <v>0</v>
          </cell>
        </row>
        <row r="2076">
          <cell r="F2076" t="str">
            <v xml:space="preserve"> </v>
          </cell>
          <cell r="I2076" t="str">
            <v>　</v>
          </cell>
        </row>
        <row r="2077">
          <cell r="C2077" t="str">
            <v>計</v>
          </cell>
          <cell r="H2077">
            <v>3400</v>
          </cell>
          <cell r="I2077" t="str">
            <v>　</v>
          </cell>
        </row>
        <row r="2081">
          <cell r="J2081" t="str">
            <v>標準歩掛り (県) Ⅵ-2-⑰-2</v>
          </cell>
        </row>
        <row r="2082">
          <cell r="C2082" t="str">
            <v>第　　　　号</v>
          </cell>
          <cell r="F2082" t="str">
            <v>コンクリ－ト蓋設置工</v>
          </cell>
          <cell r="H2082" t="str">
            <v>1枚 当たり代価表</v>
          </cell>
          <cell r="J2082" t="str">
            <v>ISL-400</v>
          </cell>
        </row>
        <row r="2084">
          <cell r="C2084" t="str">
            <v>種　　　目</v>
          </cell>
          <cell r="D2084" t="str">
            <v>形 状 寸 法</v>
          </cell>
          <cell r="E2084" t="str">
            <v>単位</v>
          </cell>
          <cell r="F2084" t="str">
            <v>数 量</v>
          </cell>
          <cell r="G2084" t="str">
            <v>単 価 (円)</v>
          </cell>
          <cell r="H2084" t="str">
            <v>金 額 (円)</v>
          </cell>
          <cell r="I2084" t="str">
            <v>処分費(円)</v>
          </cell>
          <cell r="J2084" t="str">
            <v>備</v>
          </cell>
          <cell r="K2084" t="str">
            <v>考</v>
          </cell>
        </row>
        <row r="2085">
          <cell r="C2085" t="str">
            <v xml:space="preserve"> </v>
          </cell>
          <cell r="D2085" t="str">
            <v xml:space="preserve"> </v>
          </cell>
          <cell r="E2085" t="str">
            <v xml:space="preserve"> </v>
          </cell>
          <cell r="F2085">
            <v>0</v>
          </cell>
          <cell r="G2085">
            <v>0</v>
          </cell>
          <cell r="I2085" t="str">
            <v>　</v>
          </cell>
          <cell r="K2085" t="str">
            <v>　</v>
          </cell>
        </row>
        <row r="2086">
          <cell r="C2086" t="str">
            <v>U字溝用蓋</v>
          </cell>
          <cell r="D2086" t="str">
            <v>ISL-400</v>
          </cell>
          <cell r="E2086" t="str">
            <v>枚</v>
          </cell>
          <cell r="F2086">
            <v>1</v>
          </cell>
          <cell r="G2086">
            <v>2970</v>
          </cell>
          <cell r="H2086">
            <v>2970</v>
          </cell>
          <cell r="I2086" t="str">
            <v>　</v>
          </cell>
          <cell r="K2086">
            <v>0</v>
          </cell>
        </row>
        <row r="2087">
          <cell r="G2087">
            <v>0</v>
          </cell>
          <cell r="I2087" t="str">
            <v>　</v>
          </cell>
          <cell r="K2087" t="str">
            <v>　</v>
          </cell>
        </row>
        <row r="2088">
          <cell r="C2088" t="str">
            <v>排水構造物蓋版コンクリ－ト・鋼製</v>
          </cell>
          <cell r="D2088" t="str">
            <v>40を超え170㎏以下</v>
          </cell>
          <cell r="E2088" t="str">
            <v>枚</v>
          </cell>
          <cell r="F2088">
            <v>1</v>
          </cell>
          <cell r="G2088">
            <v>630</v>
          </cell>
          <cell r="H2088">
            <v>630</v>
          </cell>
          <cell r="I2088" t="str">
            <v>　</v>
          </cell>
          <cell r="K2088">
            <v>0</v>
          </cell>
        </row>
        <row r="2089">
          <cell r="G2089">
            <v>0</v>
          </cell>
          <cell r="I2089" t="str">
            <v>　</v>
          </cell>
          <cell r="K2089" t="str">
            <v>　</v>
          </cell>
        </row>
        <row r="2090">
          <cell r="C2090">
            <v>0</v>
          </cell>
          <cell r="E2090">
            <v>0</v>
          </cell>
          <cell r="G2090">
            <v>0</v>
          </cell>
          <cell r="H2090">
            <v>0</v>
          </cell>
          <cell r="I2090" t="str">
            <v>　</v>
          </cell>
          <cell r="K2090">
            <v>0</v>
          </cell>
        </row>
        <row r="2091">
          <cell r="G2091">
            <v>0</v>
          </cell>
          <cell r="I2091" t="str">
            <v>　</v>
          </cell>
        </row>
        <row r="2092">
          <cell r="C2092">
            <v>0</v>
          </cell>
          <cell r="D2092">
            <v>0</v>
          </cell>
          <cell r="E2092">
            <v>0</v>
          </cell>
          <cell r="G2092">
            <v>0</v>
          </cell>
          <cell r="H2092">
            <v>0</v>
          </cell>
          <cell r="I2092" t="str">
            <v>　</v>
          </cell>
          <cell r="K2092">
            <v>0</v>
          </cell>
        </row>
        <row r="2093">
          <cell r="I2093" t="str">
            <v>　</v>
          </cell>
          <cell r="K2093" t="str">
            <v>　</v>
          </cell>
        </row>
        <row r="2094">
          <cell r="I2094" t="str">
            <v>　</v>
          </cell>
          <cell r="K2094">
            <v>0</v>
          </cell>
        </row>
        <row r="2095">
          <cell r="I2095" t="str">
            <v>　</v>
          </cell>
          <cell r="K2095" t="str">
            <v>　</v>
          </cell>
        </row>
        <row r="2096">
          <cell r="I2096" t="str">
            <v>　</v>
          </cell>
          <cell r="K2096">
            <v>0</v>
          </cell>
        </row>
        <row r="2097">
          <cell r="I2097" t="str">
            <v>　</v>
          </cell>
          <cell r="K2097" t="str">
            <v>　</v>
          </cell>
        </row>
        <row r="2098">
          <cell r="I2098" t="str">
            <v>　</v>
          </cell>
          <cell r="K2098">
            <v>0</v>
          </cell>
        </row>
        <row r="2099">
          <cell r="I2099" t="str">
            <v>　</v>
          </cell>
          <cell r="K2099" t="str">
            <v>　</v>
          </cell>
        </row>
        <row r="2100">
          <cell r="I2100" t="str">
            <v>　</v>
          </cell>
          <cell r="K2100">
            <v>0</v>
          </cell>
        </row>
        <row r="2101">
          <cell r="I2101" t="str">
            <v>　</v>
          </cell>
          <cell r="K2101" t="str">
            <v>　</v>
          </cell>
        </row>
        <row r="2103">
          <cell r="I2103" t="str">
            <v>　</v>
          </cell>
          <cell r="K2103" t="str">
            <v>　</v>
          </cell>
        </row>
        <row r="2104">
          <cell r="I2104" t="str">
            <v>　</v>
          </cell>
          <cell r="K2104">
            <v>0</v>
          </cell>
        </row>
        <row r="2105">
          <cell r="I2105" t="str">
            <v>　</v>
          </cell>
          <cell r="K2105" t="str">
            <v>　</v>
          </cell>
        </row>
        <row r="2106">
          <cell r="I2106" t="str">
            <v>　</v>
          </cell>
          <cell r="K2106">
            <v>0</v>
          </cell>
        </row>
        <row r="2107">
          <cell r="I2107" t="str">
            <v>　</v>
          </cell>
          <cell r="K2107" t="str">
            <v>　</v>
          </cell>
        </row>
        <row r="2108">
          <cell r="I2108" t="str">
            <v>　</v>
          </cell>
          <cell r="K2108">
            <v>0</v>
          </cell>
        </row>
        <row r="2109">
          <cell r="F2109" t="str">
            <v xml:space="preserve"> </v>
          </cell>
          <cell r="I2109" t="str">
            <v>　</v>
          </cell>
        </row>
        <row r="2110">
          <cell r="C2110" t="str">
            <v>計</v>
          </cell>
          <cell r="H2110">
            <v>3600</v>
          </cell>
          <cell r="I2110" t="str">
            <v>　</v>
          </cell>
        </row>
      </sheetData>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土単20-4"/>
      <sheetName val="概要(データ)"/>
      <sheetName val="鏡"/>
      <sheetName val="Sheet1"/>
    </sheetNames>
    <definedNames>
      <definedName name="Record2"/>
      <definedName name="Record3"/>
    </definedNames>
    <sheetDataSet>
      <sheetData sheetId="0"/>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土単15-7"/>
      <sheetName val="Sheet1"/>
    </sheetNames>
    <definedNames>
      <definedName name="Record2"/>
    </defined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16A97-953F-4884-9CD6-73EDF66C4264}">
  <dimension ref="A1:M187"/>
  <sheetViews>
    <sheetView workbookViewId="0">
      <selection activeCell="V9" sqref="V9"/>
    </sheetView>
  </sheetViews>
  <sheetFormatPr defaultColWidth="8.125" defaultRowHeight="14.25"/>
  <cols>
    <col min="1" max="1" width="2.375" style="25" customWidth="1"/>
    <col min="2" max="2" width="2.25" style="25" customWidth="1"/>
    <col min="3" max="3" width="3.25" style="25" customWidth="1"/>
    <col min="4" max="4" width="2.75" style="25" customWidth="1"/>
    <col min="5" max="5" width="10.25" style="25" customWidth="1"/>
    <col min="6" max="6" width="2" style="25" customWidth="1"/>
    <col min="7" max="7" width="5.375" style="25" customWidth="1"/>
    <col min="8" max="8" width="2.625" style="25" customWidth="1"/>
    <col min="9" max="9" width="18.375" style="25" customWidth="1"/>
    <col min="10" max="10" width="8.125" style="25"/>
    <col min="11" max="11" width="8.75" style="25" customWidth="1"/>
    <col min="12" max="12" width="10.75" style="25" customWidth="1"/>
    <col min="13" max="256" width="8.125" style="25"/>
    <col min="257" max="257" width="2.375" style="25" customWidth="1"/>
    <col min="258" max="258" width="2.25" style="25" customWidth="1"/>
    <col min="259" max="259" width="3.25" style="25" customWidth="1"/>
    <col min="260" max="260" width="2.75" style="25" customWidth="1"/>
    <col min="261" max="261" width="10.25" style="25" customWidth="1"/>
    <col min="262" max="262" width="2" style="25" customWidth="1"/>
    <col min="263" max="263" width="5.375" style="25" customWidth="1"/>
    <col min="264" max="264" width="2.625" style="25" customWidth="1"/>
    <col min="265" max="265" width="18.375" style="25" customWidth="1"/>
    <col min="266" max="512" width="8.125" style="25"/>
    <col min="513" max="513" width="2.375" style="25" customWidth="1"/>
    <col min="514" max="514" width="2.25" style="25" customWidth="1"/>
    <col min="515" max="515" width="3.25" style="25" customWidth="1"/>
    <col min="516" max="516" width="2.75" style="25" customWidth="1"/>
    <col min="517" max="517" width="10.25" style="25" customWidth="1"/>
    <col min="518" max="518" width="2" style="25" customWidth="1"/>
    <col min="519" max="519" width="5.375" style="25" customWidth="1"/>
    <col min="520" max="520" width="2.625" style="25" customWidth="1"/>
    <col min="521" max="521" width="18.375" style="25" customWidth="1"/>
    <col min="522" max="768" width="8.125" style="25"/>
    <col min="769" max="769" width="2.375" style="25" customWidth="1"/>
    <col min="770" max="770" width="2.25" style="25" customWidth="1"/>
    <col min="771" max="771" width="3.25" style="25" customWidth="1"/>
    <col min="772" max="772" width="2.75" style="25" customWidth="1"/>
    <col min="773" max="773" width="10.25" style="25" customWidth="1"/>
    <col min="774" max="774" width="2" style="25" customWidth="1"/>
    <col min="775" max="775" width="5.375" style="25" customWidth="1"/>
    <col min="776" max="776" width="2.625" style="25" customWidth="1"/>
    <col min="777" max="777" width="18.375" style="25" customWidth="1"/>
    <col min="778" max="1024" width="8.125" style="25"/>
    <col min="1025" max="1025" width="2.375" style="25" customWidth="1"/>
    <col min="1026" max="1026" width="2.25" style="25" customWidth="1"/>
    <col min="1027" max="1027" width="3.25" style="25" customWidth="1"/>
    <col min="1028" max="1028" width="2.75" style="25" customWidth="1"/>
    <col min="1029" max="1029" width="10.25" style="25" customWidth="1"/>
    <col min="1030" max="1030" width="2" style="25" customWidth="1"/>
    <col min="1031" max="1031" width="5.375" style="25" customWidth="1"/>
    <col min="1032" max="1032" width="2.625" style="25" customWidth="1"/>
    <col min="1033" max="1033" width="18.375" style="25" customWidth="1"/>
    <col min="1034" max="1280" width="8.125" style="25"/>
    <col min="1281" max="1281" width="2.375" style="25" customWidth="1"/>
    <col min="1282" max="1282" width="2.25" style="25" customWidth="1"/>
    <col min="1283" max="1283" width="3.25" style="25" customWidth="1"/>
    <col min="1284" max="1284" width="2.75" style="25" customWidth="1"/>
    <col min="1285" max="1285" width="10.25" style="25" customWidth="1"/>
    <col min="1286" max="1286" width="2" style="25" customWidth="1"/>
    <col min="1287" max="1287" width="5.375" style="25" customWidth="1"/>
    <col min="1288" max="1288" width="2.625" style="25" customWidth="1"/>
    <col min="1289" max="1289" width="18.375" style="25" customWidth="1"/>
    <col min="1290" max="1536" width="8.125" style="25"/>
    <col min="1537" max="1537" width="2.375" style="25" customWidth="1"/>
    <col min="1538" max="1538" width="2.25" style="25" customWidth="1"/>
    <col min="1539" max="1539" width="3.25" style="25" customWidth="1"/>
    <col min="1540" max="1540" width="2.75" style="25" customWidth="1"/>
    <col min="1541" max="1541" width="10.25" style="25" customWidth="1"/>
    <col min="1542" max="1542" width="2" style="25" customWidth="1"/>
    <col min="1543" max="1543" width="5.375" style="25" customWidth="1"/>
    <col min="1544" max="1544" width="2.625" style="25" customWidth="1"/>
    <col min="1545" max="1545" width="18.375" style="25" customWidth="1"/>
    <col min="1546" max="1792" width="8.125" style="25"/>
    <col min="1793" max="1793" width="2.375" style="25" customWidth="1"/>
    <col min="1794" max="1794" width="2.25" style="25" customWidth="1"/>
    <col min="1795" max="1795" width="3.25" style="25" customWidth="1"/>
    <col min="1796" max="1796" width="2.75" style="25" customWidth="1"/>
    <col min="1797" max="1797" width="10.25" style="25" customWidth="1"/>
    <col min="1798" max="1798" width="2" style="25" customWidth="1"/>
    <col min="1799" max="1799" width="5.375" style="25" customWidth="1"/>
    <col min="1800" max="1800" width="2.625" style="25" customWidth="1"/>
    <col min="1801" max="1801" width="18.375" style="25" customWidth="1"/>
    <col min="1802" max="2048" width="8.125" style="25"/>
    <col min="2049" max="2049" width="2.375" style="25" customWidth="1"/>
    <col min="2050" max="2050" width="2.25" style="25" customWidth="1"/>
    <col min="2051" max="2051" width="3.25" style="25" customWidth="1"/>
    <col min="2052" max="2052" width="2.75" style="25" customWidth="1"/>
    <col min="2053" max="2053" width="10.25" style="25" customWidth="1"/>
    <col min="2054" max="2054" width="2" style="25" customWidth="1"/>
    <col min="2055" max="2055" width="5.375" style="25" customWidth="1"/>
    <col min="2056" max="2056" width="2.625" style="25" customWidth="1"/>
    <col min="2057" max="2057" width="18.375" style="25" customWidth="1"/>
    <col min="2058" max="2304" width="8.125" style="25"/>
    <col min="2305" max="2305" width="2.375" style="25" customWidth="1"/>
    <col min="2306" max="2306" width="2.25" style="25" customWidth="1"/>
    <col min="2307" max="2307" width="3.25" style="25" customWidth="1"/>
    <col min="2308" max="2308" width="2.75" style="25" customWidth="1"/>
    <col min="2309" max="2309" width="10.25" style="25" customWidth="1"/>
    <col min="2310" max="2310" width="2" style="25" customWidth="1"/>
    <col min="2311" max="2311" width="5.375" style="25" customWidth="1"/>
    <col min="2312" max="2312" width="2.625" style="25" customWidth="1"/>
    <col min="2313" max="2313" width="18.375" style="25" customWidth="1"/>
    <col min="2314" max="2560" width="8.125" style="25"/>
    <col min="2561" max="2561" width="2.375" style="25" customWidth="1"/>
    <col min="2562" max="2562" width="2.25" style="25" customWidth="1"/>
    <col min="2563" max="2563" width="3.25" style="25" customWidth="1"/>
    <col min="2564" max="2564" width="2.75" style="25" customWidth="1"/>
    <col min="2565" max="2565" width="10.25" style="25" customWidth="1"/>
    <col min="2566" max="2566" width="2" style="25" customWidth="1"/>
    <col min="2567" max="2567" width="5.375" style="25" customWidth="1"/>
    <col min="2568" max="2568" width="2.625" style="25" customWidth="1"/>
    <col min="2569" max="2569" width="18.375" style="25" customWidth="1"/>
    <col min="2570" max="2816" width="8.125" style="25"/>
    <col min="2817" max="2817" width="2.375" style="25" customWidth="1"/>
    <col min="2818" max="2818" width="2.25" style="25" customWidth="1"/>
    <col min="2819" max="2819" width="3.25" style="25" customWidth="1"/>
    <col min="2820" max="2820" width="2.75" style="25" customWidth="1"/>
    <col min="2821" max="2821" width="10.25" style="25" customWidth="1"/>
    <col min="2822" max="2822" width="2" style="25" customWidth="1"/>
    <col min="2823" max="2823" width="5.375" style="25" customWidth="1"/>
    <col min="2824" max="2824" width="2.625" style="25" customWidth="1"/>
    <col min="2825" max="2825" width="18.375" style="25" customWidth="1"/>
    <col min="2826" max="3072" width="8.125" style="25"/>
    <col min="3073" max="3073" width="2.375" style="25" customWidth="1"/>
    <col min="3074" max="3074" width="2.25" style="25" customWidth="1"/>
    <col min="3075" max="3075" width="3.25" style="25" customWidth="1"/>
    <col min="3076" max="3076" width="2.75" style="25" customWidth="1"/>
    <col min="3077" max="3077" width="10.25" style="25" customWidth="1"/>
    <col min="3078" max="3078" width="2" style="25" customWidth="1"/>
    <col min="3079" max="3079" width="5.375" style="25" customWidth="1"/>
    <col min="3080" max="3080" width="2.625" style="25" customWidth="1"/>
    <col min="3081" max="3081" width="18.375" style="25" customWidth="1"/>
    <col min="3082" max="3328" width="8.125" style="25"/>
    <col min="3329" max="3329" width="2.375" style="25" customWidth="1"/>
    <col min="3330" max="3330" width="2.25" style="25" customWidth="1"/>
    <col min="3331" max="3331" width="3.25" style="25" customWidth="1"/>
    <col min="3332" max="3332" width="2.75" style="25" customWidth="1"/>
    <col min="3333" max="3333" width="10.25" style="25" customWidth="1"/>
    <col min="3334" max="3334" width="2" style="25" customWidth="1"/>
    <col min="3335" max="3335" width="5.375" style="25" customWidth="1"/>
    <col min="3336" max="3336" width="2.625" style="25" customWidth="1"/>
    <col min="3337" max="3337" width="18.375" style="25" customWidth="1"/>
    <col min="3338" max="3584" width="8.125" style="25"/>
    <col min="3585" max="3585" width="2.375" style="25" customWidth="1"/>
    <col min="3586" max="3586" width="2.25" style="25" customWidth="1"/>
    <col min="3587" max="3587" width="3.25" style="25" customWidth="1"/>
    <col min="3588" max="3588" width="2.75" style="25" customWidth="1"/>
    <col min="3589" max="3589" width="10.25" style="25" customWidth="1"/>
    <col min="3590" max="3590" width="2" style="25" customWidth="1"/>
    <col min="3591" max="3591" width="5.375" style="25" customWidth="1"/>
    <col min="3592" max="3592" width="2.625" style="25" customWidth="1"/>
    <col min="3593" max="3593" width="18.375" style="25" customWidth="1"/>
    <col min="3594" max="3840" width="8.125" style="25"/>
    <col min="3841" max="3841" width="2.375" style="25" customWidth="1"/>
    <col min="3842" max="3842" width="2.25" style="25" customWidth="1"/>
    <col min="3843" max="3843" width="3.25" style="25" customWidth="1"/>
    <col min="3844" max="3844" width="2.75" style="25" customWidth="1"/>
    <col min="3845" max="3845" width="10.25" style="25" customWidth="1"/>
    <col min="3846" max="3846" width="2" style="25" customWidth="1"/>
    <col min="3847" max="3847" width="5.375" style="25" customWidth="1"/>
    <col min="3848" max="3848" width="2.625" style="25" customWidth="1"/>
    <col min="3849" max="3849" width="18.375" style="25" customWidth="1"/>
    <col min="3850" max="4096" width="8.125" style="25"/>
    <col min="4097" max="4097" width="2.375" style="25" customWidth="1"/>
    <col min="4098" max="4098" width="2.25" style="25" customWidth="1"/>
    <col min="4099" max="4099" width="3.25" style="25" customWidth="1"/>
    <col min="4100" max="4100" width="2.75" style="25" customWidth="1"/>
    <col min="4101" max="4101" width="10.25" style="25" customWidth="1"/>
    <col min="4102" max="4102" width="2" style="25" customWidth="1"/>
    <col min="4103" max="4103" width="5.375" style="25" customWidth="1"/>
    <col min="4104" max="4104" width="2.625" style="25" customWidth="1"/>
    <col min="4105" max="4105" width="18.375" style="25" customWidth="1"/>
    <col min="4106" max="4352" width="8.125" style="25"/>
    <col min="4353" max="4353" width="2.375" style="25" customWidth="1"/>
    <col min="4354" max="4354" width="2.25" style="25" customWidth="1"/>
    <col min="4355" max="4355" width="3.25" style="25" customWidth="1"/>
    <col min="4356" max="4356" width="2.75" style="25" customWidth="1"/>
    <col min="4357" max="4357" width="10.25" style="25" customWidth="1"/>
    <col min="4358" max="4358" width="2" style="25" customWidth="1"/>
    <col min="4359" max="4359" width="5.375" style="25" customWidth="1"/>
    <col min="4360" max="4360" width="2.625" style="25" customWidth="1"/>
    <col min="4361" max="4361" width="18.375" style="25" customWidth="1"/>
    <col min="4362" max="4608" width="8.125" style="25"/>
    <col min="4609" max="4609" width="2.375" style="25" customWidth="1"/>
    <col min="4610" max="4610" width="2.25" style="25" customWidth="1"/>
    <col min="4611" max="4611" width="3.25" style="25" customWidth="1"/>
    <col min="4612" max="4612" width="2.75" style="25" customWidth="1"/>
    <col min="4613" max="4613" width="10.25" style="25" customWidth="1"/>
    <col min="4614" max="4614" width="2" style="25" customWidth="1"/>
    <col min="4615" max="4615" width="5.375" style="25" customWidth="1"/>
    <col min="4616" max="4616" width="2.625" style="25" customWidth="1"/>
    <col min="4617" max="4617" width="18.375" style="25" customWidth="1"/>
    <col min="4618" max="4864" width="8.125" style="25"/>
    <col min="4865" max="4865" width="2.375" style="25" customWidth="1"/>
    <col min="4866" max="4866" width="2.25" style="25" customWidth="1"/>
    <col min="4867" max="4867" width="3.25" style="25" customWidth="1"/>
    <col min="4868" max="4868" width="2.75" style="25" customWidth="1"/>
    <col min="4869" max="4869" width="10.25" style="25" customWidth="1"/>
    <col min="4870" max="4870" width="2" style="25" customWidth="1"/>
    <col min="4871" max="4871" width="5.375" style="25" customWidth="1"/>
    <col min="4872" max="4872" width="2.625" style="25" customWidth="1"/>
    <col min="4873" max="4873" width="18.375" style="25" customWidth="1"/>
    <col min="4874" max="5120" width="8.125" style="25"/>
    <col min="5121" max="5121" width="2.375" style="25" customWidth="1"/>
    <col min="5122" max="5122" width="2.25" style="25" customWidth="1"/>
    <col min="5123" max="5123" width="3.25" style="25" customWidth="1"/>
    <col min="5124" max="5124" width="2.75" style="25" customWidth="1"/>
    <col min="5125" max="5125" width="10.25" style="25" customWidth="1"/>
    <col min="5126" max="5126" width="2" style="25" customWidth="1"/>
    <col min="5127" max="5127" width="5.375" style="25" customWidth="1"/>
    <col min="5128" max="5128" width="2.625" style="25" customWidth="1"/>
    <col min="5129" max="5129" width="18.375" style="25" customWidth="1"/>
    <col min="5130" max="5376" width="8.125" style="25"/>
    <col min="5377" max="5377" width="2.375" style="25" customWidth="1"/>
    <col min="5378" max="5378" width="2.25" style="25" customWidth="1"/>
    <col min="5379" max="5379" width="3.25" style="25" customWidth="1"/>
    <col min="5380" max="5380" width="2.75" style="25" customWidth="1"/>
    <col min="5381" max="5381" width="10.25" style="25" customWidth="1"/>
    <col min="5382" max="5382" width="2" style="25" customWidth="1"/>
    <col min="5383" max="5383" width="5.375" style="25" customWidth="1"/>
    <col min="5384" max="5384" width="2.625" style="25" customWidth="1"/>
    <col min="5385" max="5385" width="18.375" style="25" customWidth="1"/>
    <col min="5386" max="5632" width="8.125" style="25"/>
    <col min="5633" max="5633" width="2.375" style="25" customWidth="1"/>
    <col min="5634" max="5634" width="2.25" style="25" customWidth="1"/>
    <col min="5635" max="5635" width="3.25" style="25" customWidth="1"/>
    <col min="5636" max="5636" width="2.75" style="25" customWidth="1"/>
    <col min="5637" max="5637" width="10.25" style="25" customWidth="1"/>
    <col min="5638" max="5638" width="2" style="25" customWidth="1"/>
    <col min="5639" max="5639" width="5.375" style="25" customWidth="1"/>
    <col min="5640" max="5640" width="2.625" style="25" customWidth="1"/>
    <col min="5641" max="5641" width="18.375" style="25" customWidth="1"/>
    <col min="5642" max="5888" width="8.125" style="25"/>
    <col min="5889" max="5889" width="2.375" style="25" customWidth="1"/>
    <col min="5890" max="5890" width="2.25" style="25" customWidth="1"/>
    <col min="5891" max="5891" width="3.25" style="25" customWidth="1"/>
    <col min="5892" max="5892" width="2.75" style="25" customWidth="1"/>
    <col min="5893" max="5893" width="10.25" style="25" customWidth="1"/>
    <col min="5894" max="5894" width="2" style="25" customWidth="1"/>
    <col min="5895" max="5895" width="5.375" style="25" customWidth="1"/>
    <col min="5896" max="5896" width="2.625" style="25" customWidth="1"/>
    <col min="5897" max="5897" width="18.375" style="25" customWidth="1"/>
    <col min="5898" max="6144" width="8.125" style="25"/>
    <col min="6145" max="6145" width="2.375" style="25" customWidth="1"/>
    <col min="6146" max="6146" width="2.25" style="25" customWidth="1"/>
    <col min="6147" max="6147" width="3.25" style="25" customWidth="1"/>
    <col min="6148" max="6148" width="2.75" style="25" customWidth="1"/>
    <col min="6149" max="6149" width="10.25" style="25" customWidth="1"/>
    <col min="6150" max="6150" width="2" style="25" customWidth="1"/>
    <col min="6151" max="6151" width="5.375" style="25" customWidth="1"/>
    <col min="6152" max="6152" width="2.625" style="25" customWidth="1"/>
    <col min="6153" max="6153" width="18.375" style="25" customWidth="1"/>
    <col min="6154" max="6400" width="8.125" style="25"/>
    <col min="6401" max="6401" width="2.375" style="25" customWidth="1"/>
    <col min="6402" max="6402" width="2.25" style="25" customWidth="1"/>
    <col min="6403" max="6403" width="3.25" style="25" customWidth="1"/>
    <col min="6404" max="6404" width="2.75" style="25" customWidth="1"/>
    <col min="6405" max="6405" width="10.25" style="25" customWidth="1"/>
    <col min="6406" max="6406" width="2" style="25" customWidth="1"/>
    <col min="6407" max="6407" width="5.375" style="25" customWidth="1"/>
    <col min="6408" max="6408" width="2.625" style="25" customWidth="1"/>
    <col min="6409" max="6409" width="18.375" style="25" customWidth="1"/>
    <col min="6410" max="6656" width="8.125" style="25"/>
    <col min="6657" max="6657" width="2.375" style="25" customWidth="1"/>
    <col min="6658" max="6658" width="2.25" style="25" customWidth="1"/>
    <col min="6659" max="6659" width="3.25" style="25" customWidth="1"/>
    <col min="6660" max="6660" width="2.75" style="25" customWidth="1"/>
    <col min="6661" max="6661" width="10.25" style="25" customWidth="1"/>
    <col min="6662" max="6662" width="2" style="25" customWidth="1"/>
    <col min="6663" max="6663" width="5.375" style="25" customWidth="1"/>
    <col min="6664" max="6664" width="2.625" style="25" customWidth="1"/>
    <col min="6665" max="6665" width="18.375" style="25" customWidth="1"/>
    <col min="6666" max="6912" width="8.125" style="25"/>
    <col min="6913" max="6913" width="2.375" style="25" customWidth="1"/>
    <col min="6914" max="6914" width="2.25" style="25" customWidth="1"/>
    <col min="6915" max="6915" width="3.25" style="25" customWidth="1"/>
    <col min="6916" max="6916" width="2.75" style="25" customWidth="1"/>
    <col min="6917" max="6917" width="10.25" style="25" customWidth="1"/>
    <col min="6918" max="6918" width="2" style="25" customWidth="1"/>
    <col min="6919" max="6919" width="5.375" style="25" customWidth="1"/>
    <col min="6920" max="6920" width="2.625" style="25" customWidth="1"/>
    <col min="6921" max="6921" width="18.375" style="25" customWidth="1"/>
    <col min="6922" max="7168" width="8.125" style="25"/>
    <col min="7169" max="7169" width="2.375" style="25" customWidth="1"/>
    <col min="7170" max="7170" width="2.25" style="25" customWidth="1"/>
    <col min="7171" max="7171" width="3.25" style="25" customWidth="1"/>
    <col min="7172" max="7172" width="2.75" style="25" customWidth="1"/>
    <col min="7173" max="7173" width="10.25" style="25" customWidth="1"/>
    <col min="7174" max="7174" width="2" style="25" customWidth="1"/>
    <col min="7175" max="7175" width="5.375" style="25" customWidth="1"/>
    <col min="7176" max="7176" width="2.625" style="25" customWidth="1"/>
    <col min="7177" max="7177" width="18.375" style="25" customWidth="1"/>
    <col min="7178" max="7424" width="8.125" style="25"/>
    <col min="7425" max="7425" width="2.375" style="25" customWidth="1"/>
    <col min="7426" max="7426" width="2.25" style="25" customWidth="1"/>
    <col min="7427" max="7427" width="3.25" style="25" customWidth="1"/>
    <col min="7428" max="7428" width="2.75" style="25" customWidth="1"/>
    <col min="7429" max="7429" width="10.25" style="25" customWidth="1"/>
    <col min="7430" max="7430" width="2" style="25" customWidth="1"/>
    <col min="7431" max="7431" width="5.375" style="25" customWidth="1"/>
    <col min="7432" max="7432" width="2.625" style="25" customWidth="1"/>
    <col min="7433" max="7433" width="18.375" style="25" customWidth="1"/>
    <col min="7434" max="7680" width="8.125" style="25"/>
    <col min="7681" max="7681" width="2.375" style="25" customWidth="1"/>
    <col min="7682" max="7682" width="2.25" style="25" customWidth="1"/>
    <col min="7683" max="7683" width="3.25" style="25" customWidth="1"/>
    <col min="7684" max="7684" width="2.75" style="25" customWidth="1"/>
    <col min="7685" max="7685" width="10.25" style="25" customWidth="1"/>
    <col min="7686" max="7686" width="2" style="25" customWidth="1"/>
    <col min="7687" max="7687" width="5.375" style="25" customWidth="1"/>
    <col min="7688" max="7688" width="2.625" style="25" customWidth="1"/>
    <col min="7689" max="7689" width="18.375" style="25" customWidth="1"/>
    <col min="7690" max="7936" width="8.125" style="25"/>
    <col min="7937" max="7937" width="2.375" style="25" customWidth="1"/>
    <col min="7938" max="7938" width="2.25" style="25" customWidth="1"/>
    <col min="7939" max="7939" width="3.25" style="25" customWidth="1"/>
    <col min="7940" max="7940" width="2.75" style="25" customWidth="1"/>
    <col min="7941" max="7941" width="10.25" style="25" customWidth="1"/>
    <col min="7942" max="7942" width="2" style="25" customWidth="1"/>
    <col min="7943" max="7943" width="5.375" style="25" customWidth="1"/>
    <col min="7944" max="7944" width="2.625" style="25" customWidth="1"/>
    <col min="7945" max="7945" width="18.375" style="25" customWidth="1"/>
    <col min="7946" max="8192" width="8.125" style="25"/>
    <col min="8193" max="8193" width="2.375" style="25" customWidth="1"/>
    <col min="8194" max="8194" width="2.25" style="25" customWidth="1"/>
    <col min="8195" max="8195" width="3.25" style="25" customWidth="1"/>
    <col min="8196" max="8196" width="2.75" style="25" customWidth="1"/>
    <col min="8197" max="8197" width="10.25" style="25" customWidth="1"/>
    <col min="8198" max="8198" width="2" style="25" customWidth="1"/>
    <col min="8199" max="8199" width="5.375" style="25" customWidth="1"/>
    <col min="8200" max="8200" width="2.625" style="25" customWidth="1"/>
    <col min="8201" max="8201" width="18.375" style="25" customWidth="1"/>
    <col min="8202" max="8448" width="8.125" style="25"/>
    <col min="8449" max="8449" width="2.375" style="25" customWidth="1"/>
    <col min="8450" max="8450" width="2.25" style="25" customWidth="1"/>
    <col min="8451" max="8451" width="3.25" style="25" customWidth="1"/>
    <col min="8452" max="8452" width="2.75" style="25" customWidth="1"/>
    <col min="8453" max="8453" width="10.25" style="25" customWidth="1"/>
    <col min="8454" max="8454" width="2" style="25" customWidth="1"/>
    <col min="8455" max="8455" width="5.375" style="25" customWidth="1"/>
    <col min="8456" max="8456" width="2.625" style="25" customWidth="1"/>
    <col min="8457" max="8457" width="18.375" style="25" customWidth="1"/>
    <col min="8458" max="8704" width="8.125" style="25"/>
    <col min="8705" max="8705" width="2.375" style="25" customWidth="1"/>
    <col min="8706" max="8706" width="2.25" style="25" customWidth="1"/>
    <col min="8707" max="8707" width="3.25" style="25" customWidth="1"/>
    <col min="8708" max="8708" width="2.75" style="25" customWidth="1"/>
    <col min="8709" max="8709" width="10.25" style="25" customWidth="1"/>
    <col min="8710" max="8710" width="2" style="25" customWidth="1"/>
    <col min="8711" max="8711" width="5.375" style="25" customWidth="1"/>
    <col min="8712" max="8712" width="2.625" style="25" customWidth="1"/>
    <col min="8713" max="8713" width="18.375" style="25" customWidth="1"/>
    <col min="8714" max="8960" width="8.125" style="25"/>
    <col min="8961" max="8961" width="2.375" style="25" customWidth="1"/>
    <col min="8962" max="8962" width="2.25" style="25" customWidth="1"/>
    <col min="8963" max="8963" width="3.25" style="25" customWidth="1"/>
    <col min="8964" max="8964" width="2.75" style="25" customWidth="1"/>
    <col min="8965" max="8965" width="10.25" style="25" customWidth="1"/>
    <col min="8966" max="8966" width="2" style="25" customWidth="1"/>
    <col min="8967" max="8967" width="5.375" style="25" customWidth="1"/>
    <col min="8968" max="8968" width="2.625" style="25" customWidth="1"/>
    <col min="8969" max="8969" width="18.375" style="25" customWidth="1"/>
    <col min="8970" max="9216" width="8.125" style="25"/>
    <col min="9217" max="9217" width="2.375" style="25" customWidth="1"/>
    <col min="9218" max="9218" width="2.25" style="25" customWidth="1"/>
    <col min="9219" max="9219" width="3.25" style="25" customWidth="1"/>
    <col min="9220" max="9220" width="2.75" style="25" customWidth="1"/>
    <col min="9221" max="9221" width="10.25" style="25" customWidth="1"/>
    <col min="9222" max="9222" width="2" style="25" customWidth="1"/>
    <col min="9223" max="9223" width="5.375" style="25" customWidth="1"/>
    <col min="9224" max="9224" width="2.625" style="25" customWidth="1"/>
    <col min="9225" max="9225" width="18.375" style="25" customWidth="1"/>
    <col min="9226" max="9472" width="8.125" style="25"/>
    <col min="9473" max="9473" width="2.375" style="25" customWidth="1"/>
    <col min="9474" max="9474" width="2.25" style="25" customWidth="1"/>
    <col min="9475" max="9475" width="3.25" style="25" customWidth="1"/>
    <col min="9476" max="9476" width="2.75" style="25" customWidth="1"/>
    <col min="9477" max="9477" width="10.25" style="25" customWidth="1"/>
    <col min="9478" max="9478" width="2" style="25" customWidth="1"/>
    <col min="9479" max="9479" width="5.375" style="25" customWidth="1"/>
    <col min="9480" max="9480" width="2.625" style="25" customWidth="1"/>
    <col min="9481" max="9481" width="18.375" style="25" customWidth="1"/>
    <col min="9482" max="9728" width="8.125" style="25"/>
    <col min="9729" max="9729" width="2.375" style="25" customWidth="1"/>
    <col min="9730" max="9730" width="2.25" style="25" customWidth="1"/>
    <col min="9731" max="9731" width="3.25" style="25" customWidth="1"/>
    <col min="9732" max="9732" width="2.75" style="25" customWidth="1"/>
    <col min="9733" max="9733" width="10.25" style="25" customWidth="1"/>
    <col min="9734" max="9734" width="2" style="25" customWidth="1"/>
    <col min="9735" max="9735" width="5.375" style="25" customWidth="1"/>
    <col min="9736" max="9736" width="2.625" style="25" customWidth="1"/>
    <col min="9737" max="9737" width="18.375" style="25" customWidth="1"/>
    <col min="9738" max="9984" width="8.125" style="25"/>
    <col min="9985" max="9985" width="2.375" style="25" customWidth="1"/>
    <col min="9986" max="9986" width="2.25" style="25" customWidth="1"/>
    <col min="9987" max="9987" width="3.25" style="25" customWidth="1"/>
    <col min="9988" max="9988" width="2.75" style="25" customWidth="1"/>
    <col min="9989" max="9989" width="10.25" style="25" customWidth="1"/>
    <col min="9990" max="9990" width="2" style="25" customWidth="1"/>
    <col min="9991" max="9991" width="5.375" style="25" customWidth="1"/>
    <col min="9992" max="9992" width="2.625" style="25" customWidth="1"/>
    <col min="9993" max="9993" width="18.375" style="25" customWidth="1"/>
    <col min="9994" max="10240" width="8.125" style="25"/>
    <col min="10241" max="10241" width="2.375" style="25" customWidth="1"/>
    <col min="10242" max="10242" width="2.25" style="25" customWidth="1"/>
    <col min="10243" max="10243" width="3.25" style="25" customWidth="1"/>
    <col min="10244" max="10244" width="2.75" style="25" customWidth="1"/>
    <col min="10245" max="10245" width="10.25" style="25" customWidth="1"/>
    <col min="10246" max="10246" width="2" style="25" customWidth="1"/>
    <col min="10247" max="10247" width="5.375" style="25" customWidth="1"/>
    <col min="10248" max="10248" width="2.625" style="25" customWidth="1"/>
    <col min="10249" max="10249" width="18.375" style="25" customWidth="1"/>
    <col min="10250" max="10496" width="8.125" style="25"/>
    <col min="10497" max="10497" width="2.375" style="25" customWidth="1"/>
    <col min="10498" max="10498" width="2.25" style="25" customWidth="1"/>
    <col min="10499" max="10499" width="3.25" style="25" customWidth="1"/>
    <col min="10500" max="10500" width="2.75" style="25" customWidth="1"/>
    <col min="10501" max="10501" width="10.25" style="25" customWidth="1"/>
    <col min="10502" max="10502" width="2" style="25" customWidth="1"/>
    <col min="10503" max="10503" width="5.375" style="25" customWidth="1"/>
    <col min="10504" max="10504" width="2.625" style="25" customWidth="1"/>
    <col min="10505" max="10505" width="18.375" style="25" customWidth="1"/>
    <col min="10506" max="10752" width="8.125" style="25"/>
    <col min="10753" max="10753" width="2.375" style="25" customWidth="1"/>
    <col min="10754" max="10754" width="2.25" style="25" customWidth="1"/>
    <col min="10755" max="10755" width="3.25" style="25" customWidth="1"/>
    <col min="10756" max="10756" width="2.75" style="25" customWidth="1"/>
    <col min="10757" max="10757" width="10.25" style="25" customWidth="1"/>
    <col min="10758" max="10758" width="2" style="25" customWidth="1"/>
    <col min="10759" max="10759" width="5.375" style="25" customWidth="1"/>
    <col min="10760" max="10760" width="2.625" style="25" customWidth="1"/>
    <col min="10761" max="10761" width="18.375" style="25" customWidth="1"/>
    <col min="10762" max="11008" width="8.125" style="25"/>
    <col min="11009" max="11009" width="2.375" style="25" customWidth="1"/>
    <col min="11010" max="11010" width="2.25" style="25" customWidth="1"/>
    <col min="11011" max="11011" width="3.25" style="25" customWidth="1"/>
    <col min="11012" max="11012" width="2.75" style="25" customWidth="1"/>
    <col min="11013" max="11013" width="10.25" style="25" customWidth="1"/>
    <col min="11014" max="11014" width="2" style="25" customWidth="1"/>
    <col min="11015" max="11015" width="5.375" style="25" customWidth="1"/>
    <col min="11016" max="11016" width="2.625" style="25" customWidth="1"/>
    <col min="11017" max="11017" width="18.375" style="25" customWidth="1"/>
    <col min="11018" max="11264" width="8.125" style="25"/>
    <col min="11265" max="11265" width="2.375" style="25" customWidth="1"/>
    <col min="11266" max="11266" width="2.25" style="25" customWidth="1"/>
    <col min="11267" max="11267" width="3.25" style="25" customWidth="1"/>
    <col min="11268" max="11268" width="2.75" style="25" customWidth="1"/>
    <col min="11269" max="11269" width="10.25" style="25" customWidth="1"/>
    <col min="11270" max="11270" width="2" style="25" customWidth="1"/>
    <col min="11271" max="11271" width="5.375" style="25" customWidth="1"/>
    <col min="11272" max="11272" width="2.625" style="25" customWidth="1"/>
    <col min="11273" max="11273" width="18.375" style="25" customWidth="1"/>
    <col min="11274" max="11520" width="8.125" style="25"/>
    <col min="11521" max="11521" width="2.375" style="25" customWidth="1"/>
    <col min="11522" max="11522" width="2.25" style="25" customWidth="1"/>
    <col min="11523" max="11523" width="3.25" style="25" customWidth="1"/>
    <col min="11524" max="11524" width="2.75" style="25" customWidth="1"/>
    <col min="11525" max="11525" width="10.25" style="25" customWidth="1"/>
    <col min="11526" max="11526" width="2" style="25" customWidth="1"/>
    <col min="11527" max="11527" width="5.375" style="25" customWidth="1"/>
    <col min="11528" max="11528" width="2.625" style="25" customWidth="1"/>
    <col min="11529" max="11529" width="18.375" style="25" customWidth="1"/>
    <col min="11530" max="11776" width="8.125" style="25"/>
    <col min="11777" max="11777" width="2.375" style="25" customWidth="1"/>
    <col min="11778" max="11778" width="2.25" style="25" customWidth="1"/>
    <col min="11779" max="11779" width="3.25" style="25" customWidth="1"/>
    <col min="11780" max="11780" width="2.75" style="25" customWidth="1"/>
    <col min="11781" max="11781" width="10.25" style="25" customWidth="1"/>
    <col min="11782" max="11782" width="2" style="25" customWidth="1"/>
    <col min="11783" max="11783" width="5.375" style="25" customWidth="1"/>
    <col min="11784" max="11784" width="2.625" style="25" customWidth="1"/>
    <col min="11785" max="11785" width="18.375" style="25" customWidth="1"/>
    <col min="11786" max="12032" width="8.125" style="25"/>
    <col min="12033" max="12033" width="2.375" style="25" customWidth="1"/>
    <col min="12034" max="12034" width="2.25" style="25" customWidth="1"/>
    <col min="12035" max="12035" width="3.25" style="25" customWidth="1"/>
    <col min="12036" max="12036" width="2.75" style="25" customWidth="1"/>
    <col min="12037" max="12037" width="10.25" style="25" customWidth="1"/>
    <col min="12038" max="12038" width="2" style="25" customWidth="1"/>
    <col min="12039" max="12039" width="5.375" style="25" customWidth="1"/>
    <col min="12040" max="12040" width="2.625" style="25" customWidth="1"/>
    <col min="12041" max="12041" width="18.375" style="25" customWidth="1"/>
    <col min="12042" max="12288" width="8.125" style="25"/>
    <col min="12289" max="12289" width="2.375" style="25" customWidth="1"/>
    <col min="12290" max="12290" width="2.25" style="25" customWidth="1"/>
    <col min="12291" max="12291" width="3.25" style="25" customWidth="1"/>
    <col min="12292" max="12292" width="2.75" style="25" customWidth="1"/>
    <col min="12293" max="12293" width="10.25" style="25" customWidth="1"/>
    <col min="12294" max="12294" width="2" style="25" customWidth="1"/>
    <col min="12295" max="12295" width="5.375" style="25" customWidth="1"/>
    <col min="12296" max="12296" width="2.625" style="25" customWidth="1"/>
    <col min="12297" max="12297" width="18.375" style="25" customWidth="1"/>
    <col min="12298" max="12544" width="8.125" style="25"/>
    <col min="12545" max="12545" width="2.375" style="25" customWidth="1"/>
    <col min="12546" max="12546" width="2.25" style="25" customWidth="1"/>
    <col min="12547" max="12547" width="3.25" style="25" customWidth="1"/>
    <col min="12548" max="12548" width="2.75" style="25" customWidth="1"/>
    <col min="12549" max="12549" width="10.25" style="25" customWidth="1"/>
    <col min="12550" max="12550" width="2" style="25" customWidth="1"/>
    <col min="12551" max="12551" width="5.375" style="25" customWidth="1"/>
    <col min="12552" max="12552" width="2.625" style="25" customWidth="1"/>
    <col min="12553" max="12553" width="18.375" style="25" customWidth="1"/>
    <col min="12554" max="12800" width="8.125" style="25"/>
    <col min="12801" max="12801" width="2.375" style="25" customWidth="1"/>
    <col min="12802" max="12802" width="2.25" style="25" customWidth="1"/>
    <col min="12803" max="12803" width="3.25" style="25" customWidth="1"/>
    <col min="12804" max="12804" width="2.75" style="25" customWidth="1"/>
    <col min="12805" max="12805" width="10.25" style="25" customWidth="1"/>
    <col min="12806" max="12806" width="2" style="25" customWidth="1"/>
    <col min="12807" max="12807" width="5.375" style="25" customWidth="1"/>
    <col min="12808" max="12808" width="2.625" style="25" customWidth="1"/>
    <col min="12809" max="12809" width="18.375" style="25" customWidth="1"/>
    <col min="12810" max="13056" width="8.125" style="25"/>
    <col min="13057" max="13057" width="2.375" style="25" customWidth="1"/>
    <col min="13058" max="13058" width="2.25" style="25" customWidth="1"/>
    <col min="13059" max="13059" width="3.25" style="25" customWidth="1"/>
    <col min="13060" max="13060" width="2.75" style="25" customWidth="1"/>
    <col min="13061" max="13061" width="10.25" style="25" customWidth="1"/>
    <col min="13062" max="13062" width="2" style="25" customWidth="1"/>
    <col min="13063" max="13063" width="5.375" style="25" customWidth="1"/>
    <col min="13064" max="13064" width="2.625" style="25" customWidth="1"/>
    <col min="13065" max="13065" width="18.375" style="25" customWidth="1"/>
    <col min="13066" max="13312" width="8.125" style="25"/>
    <col min="13313" max="13313" width="2.375" style="25" customWidth="1"/>
    <col min="13314" max="13314" width="2.25" style="25" customWidth="1"/>
    <col min="13315" max="13315" width="3.25" style="25" customWidth="1"/>
    <col min="13316" max="13316" width="2.75" style="25" customWidth="1"/>
    <col min="13317" max="13317" width="10.25" style="25" customWidth="1"/>
    <col min="13318" max="13318" width="2" style="25" customWidth="1"/>
    <col min="13319" max="13319" width="5.375" style="25" customWidth="1"/>
    <col min="13320" max="13320" width="2.625" style="25" customWidth="1"/>
    <col min="13321" max="13321" width="18.375" style="25" customWidth="1"/>
    <col min="13322" max="13568" width="8.125" style="25"/>
    <col min="13569" max="13569" width="2.375" style="25" customWidth="1"/>
    <col min="13570" max="13570" width="2.25" style="25" customWidth="1"/>
    <col min="13571" max="13571" width="3.25" style="25" customWidth="1"/>
    <col min="13572" max="13572" width="2.75" style="25" customWidth="1"/>
    <col min="13573" max="13573" width="10.25" style="25" customWidth="1"/>
    <col min="13574" max="13574" width="2" style="25" customWidth="1"/>
    <col min="13575" max="13575" width="5.375" style="25" customWidth="1"/>
    <col min="13576" max="13576" width="2.625" style="25" customWidth="1"/>
    <col min="13577" max="13577" width="18.375" style="25" customWidth="1"/>
    <col min="13578" max="13824" width="8.125" style="25"/>
    <col min="13825" max="13825" width="2.375" style="25" customWidth="1"/>
    <col min="13826" max="13826" width="2.25" style="25" customWidth="1"/>
    <col min="13827" max="13827" width="3.25" style="25" customWidth="1"/>
    <col min="13828" max="13828" width="2.75" style="25" customWidth="1"/>
    <col min="13829" max="13829" width="10.25" style="25" customWidth="1"/>
    <col min="13830" max="13830" width="2" style="25" customWidth="1"/>
    <col min="13831" max="13831" width="5.375" style="25" customWidth="1"/>
    <col min="13832" max="13832" width="2.625" style="25" customWidth="1"/>
    <col min="13833" max="13833" width="18.375" style="25" customWidth="1"/>
    <col min="13834" max="14080" width="8.125" style="25"/>
    <col min="14081" max="14081" width="2.375" style="25" customWidth="1"/>
    <col min="14082" max="14082" width="2.25" style="25" customWidth="1"/>
    <col min="14083" max="14083" width="3.25" style="25" customWidth="1"/>
    <col min="14084" max="14084" width="2.75" style="25" customWidth="1"/>
    <col min="14085" max="14085" width="10.25" style="25" customWidth="1"/>
    <col min="14086" max="14086" width="2" style="25" customWidth="1"/>
    <col min="14087" max="14087" width="5.375" style="25" customWidth="1"/>
    <col min="14088" max="14088" width="2.625" style="25" customWidth="1"/>
    <col min="14089" max="14089" width="18.375" style="25" customWidth="1"/>
    <col min="14090" max="14336" width="8.125" style="25"/>
    <col min="14337" max="14337" width="2.375" style="25" customWidth="1"/>
    <col min="14338" max="14338" width="2.25" style="25" customWidth="1"/>
    <col min="14339" max="14339" width="3.25" style="25" customWidth="1"/>
    <col min="14340" max="14340" width="2.75" style="25" customWidth="1"/>
    <col min="14341" max="14341" width="10.25" style="25" customWidth="1"/>
    <col min="14342" max="14342" width="2" style="25" customWidth="1"/>
    <col min="14343" max="14343" width="5.375" style="25" customWidth="1"/>
    <col min="14344" max="14344" width="2.625" style="25" customWidth="1"/>
    <col min="14345" max="14345" width="18.375" style="25" customWidth="1"/>
    <col min="14346" max="14592" width="8.125" style="25"/>
    <col min="14593" max="14593" width="2.375" style="25" customWidth="1"/>
    <col min="14594" max="14594" width="2.25" style="25" customWidth="1"/>
    <col min="14595" max="14595" width="3.25" style="25" customWidth="1"/>
    <col min="14596" max="14596" width="2.75" style="25" customWidth="1"/>
    <col min="14597" max="14597" width="10.25" style="25" customWidth="1"/>
    <col min="14598" max="14598" width="2" style="25" customWidth="1"/>
    <col min="14599" max="14599" width="5.375" style="25" customWidth="1"/>
    <col min="14600" max="14600" width="2.625" style="25" customWidth="1"/>
    <col min="14601" max="14601" width="18.375" style="25" customWidth="1"/>
    <col min="14602" max="14848" width="8.125" style="25"/>
    <col min="14849" max="14849" width="2.375" style="25" customWidth="1"/>
    <col min="14850" max="14850" width="2.25" style="25" customWidth="1"/>
    <col min="14851" max="14851" width="3.25" style="25" customWidth="1"/>
    <col min="14852" max="14852" width="2.75" style="25" customWidth="1"/>
    <col min="14853" max="14853" width="10.25" style="25" customWidth="1"/>
    <col min="14854" max="14854" width="2" style="25" customWidth="1"/>
    <col min="14855" max="14855" width="5.375" style="25" customWidth="1"/>
    <col min="14856" max="14856" width="2.625" style="25" customWidth="1"/>
    <col min="14857" max="14857" width="18.375" style="25" customWidth="1"/>
    <col min="14858" max="15104" width="8.125" style="25"/>
    <col min="15105" max="15105" width="2.375" style="25" customWidth="1"/>
    <col min="15106" max="15106" width="2.25" style="25" customWidth="1"/>
    <col min="15107" max="15107" width="3.25" style="25" customWidth="1"/>
    <col min="15108" max="15108" width="2.75" style="25" customWidth="1"/>
    <col min="15109" max="15109" width="10.25" style="25" customWidth="1"/>
    <col min="15110" max="15110" width="2" style="25" customWidth="1"/>
    <col min="15111" max="15111" width="5.375" style="25" customWidth="1"/>
    <col min="15112" max="15112" width="2.625" style="25" customWidth="1"/>
    <col min="15113" max="15113" width="18.375" style="25" customWidth="1"/>
    <col min="15114" max="15360" width="8.125" style="25"/>
    <col min="15361" max="15361" width="2.375" style="25" customWidth="1"/>
    <col min="15362" max="15362" width="2.25" style="25" customWidth="1"/>
    <col min="15363" max="15363" width="3.25" style="25" customWidth="1"/>
    <col min="15364" max="15364" width="2.75" style="25" customWidth="1"/>
    <col min="15365" max="15365" width="10.25" style="25" customWidth="1"/>
    <col min="15366" max="15366" width="2" style="25" customWidth="1"/>
    <col min="15367" max="15367" width="5.375" style="25" customWidth="1"/>
    <col min="15368" max="15368" width="2.625" style="25" customWidth="1"/>
    <col min="15369" max="15369" width="18.375" style="25" customWidth="1"/>
    <col min="15370" max="15616" width="8.125" style="25"/>
    <col min="15617" max="15617" width="2.375" style="25" customWidth="1"/>
    <col min="15618" max="15618" width="2.25" style="25" customWidth="1"/>
    <col min="15619" max="15619" width="3.25" style="25" customWidth="1"/>
    <col min="15620" max="15620" width="2.75" style="25" customWidth="1"/>
    <col min="15621" max="15621" width="10.25" style="25" customWidth="1"/>
    <col min="15622" max="15622" width="2" style="25" customWidth="1"/>
    <col min="15623" max="15623" width="5.375" style="25" customWidth="1"/>
    <col min="15624" max="15624" width="2.625" style="25" customWidth="1"/>
    <col min="15625" max="15625" width="18.375" style="25" customWidth="1"/>
    <col min="15626" max="15872" width="8.125" style="25"/>
    <col min="15873" max="15873" width="2.375" style="25" customWidth="1"/>
    <col min="15874" max="15874" width="2.25" style="25" customWidth="1"/>
    <col min="15875" max="15875" width="3.25" style="25" customWidth="1"/>
    <col min="15876" max="15876" width="2.75" style="25" customWidth="1"/>
    <col min="15877" max="15877" width="10.25" style="25" customWidth="1"/>
    <col min="15878" max="15878" width="2" style="25" customWidth="1"/>
    <col min="15879" max="15879" width="5.375" style="25" customWidth="1"/>
    <col min="15880" max="15880" width="2.625" style="25" customWidth="1"/>
    <col min="15881" max="15881" width="18.375" style="25" customWidth="1"/>
    <col min="15882" max="16128" width="8.125" style="25"/>
    <col min="16129" max="16129" width="2.375" style="25" customWidth="1"/>
    <col min="16130" max="16130" width="2.25" style="25" customWidth="1"/>
    <col min="16131" max="16131" width="3.25" style="25" customWidth="1"/>
    <col min="16132" max="16132" width="2.75" style="25" customWidth="1"/>
    <col min="16133" max="16133" width="10.25" style="25" customWidth="1"/>
    <col min="16134" max="16134" width="2" style="25" customWidth="1"/>
    <col min="16135" max="16135" width="5.375" style="25" customWidth="1"/>
    <col min="16136" max="16136" width="2.625" style="25" customWidth="1"/>
    <col min="16137" max="16137" width="18.375" style="25" customWidth="1"/>
    <col min="16138" max="16384" width="8.125" style="25"/>
  </cols>
  <sheetData>
    <row r="1" spans="1:13" ht="9" customHeight="1"/>
    <row r="2" spans="1:13" s="154" customFormat="1" ht="33.75" customHeight="1">
      <c r="A2" s="154" t="s">
        <v>153</v>
      </c>
    </row>
    <row r="3" spans="1:13" s="154" customFormat="1" ht="33.75" customHeight="1">
      <c r="A3" s="269" t="s">
        <v>154</v>
      </c>
      <c r="B3" s="269"/>
      <c r="C3" s="269"/>
      <c r="D3" s="269"/>
      <c r="E3" s="269"/>
      <c r="F3" s="269"/>
      <c r="G3" s="269"/>
      <c r="H3" s="269"/>
      <c r="I3" s="269"/>
      <c r="J3" s="269"/>
      <c r="K3" s="269"/>
      <c r="L3" s="269"/>
      <c r="M3" s="269"/>
    </row>
    <row r="4" spans="1:13" ht="13.9" customHeight="1">
      <c r="C4" s="155"/>
    </row>
    <row r="5" spans="1:13" ht="20.25" customHeight="1">
      <c r="C5" s="156" t="s">
        <v>155</v>
      </c>
      <c r="E5" s="25" t="s">
        <v>156</v>
      </c>
      <c r="F5" s="25" t="str">
        <f>[22]新起案!G30</f>
        <v>：</v>
      </c>
      <c r="G5" s="157" t="str">
        <f>'設計書（鏡）'!H5</f>
        <v>地籍国委第１号</v>
      </c>
    </row>
    <row r="6" spans="1:13" ht="20.25" customHeight="1">
      <c r="C6" s="156" t="s">
        <v>157</v>
      </c>
      <c r="E6" s="25" t="s">
        <v>158</v>
      </c>
      <c r="F6" s="25" t="str">
        <f>[22]新起案!G31</f>
        <v>：</v>
      </c>
      <c r="G6" s="271" t="str">
        <f>'設計書（鏡）'!D6</f>
        <v>烏山【Ⅲ】【Ⅱ】地区　地籍調査事業測量業務委託</v>
      </c>
      <c r="H6" s="271"/>
      <c r="I6" s="271"/>
      <c r="J6" s="271"/>
      <c r="K6" s="271"/>
      <c r="L6" s="271"/>
    </row>
    <row r="7" spans="1:13" ht="20.25" customHeight="1">
      <c r="C7" s="156" t="s">
        <v>159</v>
      </c>
      <c r="E7" s="25" t="s">
        <v>160</v>
      </c>
      <c r="F7" s="25" t="str">
        <f>[22]新起案!G32</f>
        <v>：</v>
      </c>
      <c r="G7" s="270" t="str">
        <f>'設計書（鏡）'!H7</f>
        <v>土浦市烏山三丁目地内外</v>
      </c>
      <c r="H7" s="270"/>
      <c r="I7" s="270"/>
    </row>
    <row r="8" spans="1:13" ht="19.899999999999999" customHeight="1">
      <c r="C8" s="156" t="s">
        <v>161</v>
      </c>
      <c r="E8" s="25" t="s">
        <v>162</v>
      </c>
      <c r="F8" s="25" t="str">
        <f>[22]新起案!G33</f>
        <v>：</v>
      </c>
      <c r="G8" s="157" t="str">
        <f>"契約の翌日から"&amp;'設計書（鏡）'!G18:J18</f>
        <v>契約の翌日から令和８年３月１９日まで</v>
      </c>
    </row>
    <row r="9" spans="1:13" ht="20.25" customHeight="1">
      <c r="C9" s="156" t="s">
        <v>163</v>
      </c>
      <c r="E9" s="25" t="s">
        <v>164</v>
      </c>
      <c r="F9" s="25" t="str">
        <f>[22]新起案!G35</f>
        <v>：</v>
      </c>
      <c r="G9" s="157" t="str">
        <f>'設計書（鏡）'!C17</f>
        <v>烏山【Ⅲ】地区</v>
      </c>
      <c r="J9" s="157"/>
      <c r="K9" s="157"/>
      <c r="L9" s="157"/>
    </row>
    <row r="10" spans="1:13" ht="20.25" customHeight="1">
      <c r="C10" s="156"/>
      <c r="G10" s="157" t="str">
        <f>'設計書（鏡）'!D18</f>
        <v>一筆地調査（Ｅ工程）</v>
      </c>
      <c r="J10" s="157"/>
      <c r="K10" s="157"/>
      <c r="L10" s="157">
        <f>'設計書（鏡）'!E17</f>
        <v>0.25</v>
      </c>
    </row>
    <row r="11" spans="1:13" ht="20.25" customHeight="1">
      <c r="C11" s="156"/>
      <c r="G11" s="157" t="str">
        <f>'設計書（鏡）'!D19</f>
        <v>地籍細部測量（ＦⅠ工程）</v>
      </c>
      <c r="J11" s="157"/>
      <c r="K11" s="157"/>
      <c r="L11" s="157">
        <f>'設計書（鏡）'!E17</f>
        <v>0.25</v>
      </c>
    </row>
    <row r="12" spans="1:13" ht="20.25" customHeight="1">
      <c r="C12" s="156"/>
      <c r="G12" s="157" t="str">
        <f>'設計書（鏡）'!D20</f>
        <v>一筆地測量（ＦⅡ－１工程）</v>
      </c>
      <c r="J12" s="157"/>
      <c r="K12" s="157"/>
      <c r="L12" s="157">
        <f>'設計書（鏡）'!E17</f>
        <v>0.25</v>
      </c>
    </row>
    <row r="13" spans="1:13" ht="20.25" customHeight="1">
      <c r="C13" s="156"/>
      <c r="G13" s="157" t="str">
        <f>'設計書（鏡）'!C24</f>
        <v>烏山【Ⅱ】地区</v>
      </c>
      <c r="J13" s="157"/>
      <c r="K13" s="157"/>
      <c r="L13" s="157"/>
    </row>
    <row r="14" spans="1:13" ht="20.25" customHeight="1">
      <c r="C14" s="156"/>
      <c r="G14" s="157" t="str">
        <f>'設計書（鏡）'!D25</f>
        <v>地籍図原図作成（ＦⅡ－２工程）</v>
      </c>
      <c r="J14" s="157"/>
      <c r="K14" s="157"/>
      <c r="L14" s="157">
        <f>'設計書（鏡）'!E24</f>
        <v>0.24</v>
      </c>
    </row>
    <row r="15" spans="1:13" ht="20.25" customHeight="1">
      <c r="C15" s="156"/>
      <c r="G15" s="157" t="str">
        <f>'設計書（鏡）'!D26</f>
        <v>地積測定（Ｇ工程）</v>
      </c>
      <c r="J15" s="157"/>
      <c r="K15" s="157"/>
      <c r="L15" s="157">
        <f>'設計書（鏡）'!E24</f>
        <v>0.24</v>
      </c>
    </row>
    <row r="16" spans="1:13" ht="20.25" customHeight="1">
      <c r="C16" s="156"/>
      <c r="G16" s="157" t="str">
        <f>'設計書（鏡）'!D27</f>
        <v>地籍図複図作成（Ｈ工程）</v>
      </c>
      <c r="J16" s="157"/>
      <c r="K16" s="157"/>
      <c r="L16" s="157">
        <f>'設計書（鏡）'!E24</f>
        <v>0.24</v>
      </c>
    </row>
    <row r="17" spans="1:6" ht="20.25" customHeight="1">
      <c r="C17" s="156" t="s">
        <v>165</v>
      </c>
      <c r="E17" s="25" t="s">
        <v>166</v>
      </c>
      <c r="F17" s="25" t="s">
        <v>167</v>
      </c>
    </row>
    <row r="18" spans="1:6" ht="19.899999999999999" customHeight="1"/>
    <row r="19" spans="1:6" ht="20.25" customHeight="1">
      <c r="A19" s="25" t="s">
        <v>168</v>
      </c>
    </row>
    <row r="20" spans="1:6" ht="20.25" customHeight="1">
      <c r="B20" s="25" t="str">
        <f>"　この仕様書は、"&amp;'設計書（鏡）'!D5&amp;" 土浦市地籍調査事業 "&amp;'設計書（鏡）'!C17&amp;"の一筆地調査及び"</f>
        <v>　この仕様書は、令和７年度 土浦市地籍調査事業 烏山【Ⅲ】地区の一筆地調査及び</v>
      </c>
    </row>
    <row r="21" spans="1:6" ht="20.25" customHeight="1">
      <c r="B21" s="25" t="str">
        <f>"地籍測量（地籍細部測量・一筆地測量）、"&amp;'設計書（鏡）'!C24&amp;"の地籍図原図・複図作成及び"</f>
        <v>地籍測量（地籍細部測量・一筆地測量）、烏山【Ⅱ】地区の地籍図原図・複図作成及び</v>
      </c>
    </row>
    <row r="22" spans="1:6" ht="20.25" customHeight="1">
      <c r="B22" s="25" t="s">
        <v>342</v>
      </c>
    </row>
    <row r="23" spans="1:6" ht="20.25" customHeight="1">
      <c r="B23" s="25" t="s">
        <v>303</v>
      </c>
    </row>
    <row r="24" spans="1:6" ht="20.25" customHeight="1">
      <c r="B24" s="25" t="s">
        <v>302</v>
      </c>
    </row>
    <row r="25" spans="1:6" ht="20.25" customHeight="1">
      <c r="C25" s="156" t="s">
        <v>155</v>
      </c>
      <c r="E25" s="25" t="s">
        <v>169</v>
      </c>
    </row>
    <row r="26" spans="1:6" ht="20.25" customHeight="1">
      <c r="C26" s="156" t="s">
        <v>157</v>
      </c>
      <c r="E26" s="25" t="s">
        <v>170</v>
      </c>
    </row>
    <row r="27" spans="1:6" ht="20.25" customHeight="1">
      <c r="C27" s="156" t="s">
        <v>159</v>
      </c>
      <c r="E27" s="25" t="s">
        <v>171</v>
      </c>
    </row>
    <row r="28" spans="1:6" ht="20.25" customHeight="1">
      <c r="C28" s="156" t="s">
        <v>161</v>
      </c>
      <c r="E28" s="25" t="s">
        <v>172</v>
      </c>
    </row>
    <row r="29" spans="1:6" ht="20.25" customHeight="1">
      <c r="C29" s="156"/>
      <c r="E29" s="25" t="s">
        <v>343</v>
      </c>
    </row>
    <row r="30" spans="1:6" ht="20.25" customHeight="1">
      <c r="C30" s="156" t="s">
        <v>163</v>
      </c>
      <c r="E30" s="25" t="s">
        <v>344</v>
      </c>
    </row>
    <row r="31" spans="1:6" ht="20.25" customHeight="1">
      <c r="C31" s="156" t="s">
        <v>173</v>
      </c>
      <c r="E31" s="25" t="s">
        <v>174</v>
      </c>
    </row>
    <row r="32" spans="1:6" ht="20.25" customHeight="1">
      <c r="C32" s="156"/>
      <c r="E32" s="25" t="s">
        <v>175</v>
      </c>
    </row>
    <row r="33" spans="1:10" ht="20.25" customHeight="1">
      <c r="C33" s="156" t="s">
        <v>176</v>
      </c>
      <c r="E33" s="25" t="s">
        <v>345</v>
      </c>
    </row>
    <row r="34" spans="1:10" ht="20.25" customHeight="1">
      <c r="C34" s="156"/>
      <c r="E34" s="25" t="s">
        <v>177</v>
      </c>
    </row>
    <row r="35" spans="1:10" ht="20.25" customHeight="1">
      <c r="C35" s="156"/>
    </row>
    <row r="36" spans="1:10" ht="20.25" customHeight="1">
      <c r="A36" s="25" t="s">
        <v>178</v>
      </c>
      <c r="C36" s="156"/>
    </row>
    <row r="37" spans="1:10" ht="20.25" customHeight="1">
      <c r="C37" s="156" t="s">
        <v>155</v>
      </c>
      <c r="E37" s="25" t="s">
        <v>179</v>
      </c>
    </row>
    <row r="38" spans="1:10" ht="20.25" customHeight="1">
      <c r="C38" s="156"/>
      <c r="E38" s="25" t="s">
        <v>180</v>
      </c>
    </row>
    <row r="39" spans="1:10" ht="20.25" customHeight="1">
      <c r="C39" s="156" t="s">
        <v>157</v>
      </c>
      <c r="E39" s="25" t="s">
        <v>181</v>
      </c>
    </row>
    <row r="40" spans="1:10" ht="20.25" customHeight="1">
      <c r="C40" s="156"/>
      <c r="E40" s="25" t="str">
        <f>'設計書（鏡）'!C17</f>
        <v>烏山【Ⅲ】地区</v>
      </c>
      <c r="I40" s="25" t="str">
        <f>"Ａ＝"&amp;'設計書（鏡）'!E17</f>
        <v>Ａ＝0.25</v>
      </c>
    </row>
    <row r="41" spans="1:10" ht="20.25" customHeight="1">
      <c r="C41" s="156"/>
      <c r="E41" s="126" t="str">
        <f>'設計書（鏡）'!C24</f>
        <v>烏山【Ⅱ】地区</v>
      </c>
      <c r="I41" s="126" t="str">
        <f>"Ａ＝"&amp;'設計書（鏡）'!E24</f>
        <v>Ａ＝0.24</v>
      </c>
    </row>
    <row r="42" spans="1:10" ht="20.25" customHeight="1">
      <c r="C42" s="156" t="s">
        <v>159</v>
      </c>
      <c r="E42" s="25" t="s">
        <v>182</v>
      </c>
    </row>
    <row r="43" spans="1:10" ht="20.25" customHeight="1">
      <c r="C43" s="156"/>
      <c r="E43" s="25" t="str">
        <f>E40</f>
        <v>烏山【Ⅲ】地区</v>
      </c>
      <c r="I43" s="25" t="s">
        <v>421</v>
      </c>
    </row>
    <row r="44" spans="1:10" ht="20.25" customHeight="1">
      <c r="C44" s="156"/>
      <c r="E44" s="25" t="str">
        <f>E41</f>
        <v>烏山【Ⅱ】地区</v>
      </c>
      <c r="I44" s="25" t="s">
        <v>419</v>
      </c>
    </row>
    <row r="45" spans="1:10" ht="20.25" customHeight="1">
      <c r="C45" s="156" t="s">
        <v>161</v>
      </c>
      <c r="E45" s="25" t="s">
        <v>183</v>
      </c>
    </row>
    <row r="46" spans="1:10" ht="20.25" customHeight="1">
      <c r="C46" s="156"/>
      <c r="E46" s="25" t="str">
        <f>E43</f>
        <v>烏山【Ⅲ】地区</v>
      </c>
      <c r="I46" s="25" t="str">
        <f>'設計書（鏡）'!D22</f>
        <v>精度　甲３</v>
      </c>
      <c r="J46" s="25" t="str">
        <f>'設計書（鏡）'!D21</f>
        <v>縮尺　1/500</v>
      </c>
    </row>
    <row r="47" spans="1:10" ht="20.25" customHeight="1">
      <c r="C47" s="156"/>
      <c r="E47" s="25" t="str">
        <f>E44</f>
        <v>烏山【Ⅱ】地区</v>
      </c>
      <c r="I47" s="25" t="str">
        <f>'設計書（鏡）'!E28</f>
        <v>精度　甲３</v>
      </c>
      <c r="J47" s="25" t="str">
        <f>'設計書（鏡）'!D28</f>
        <v>縮尺　1/500</v>
      </c>
    </row>
    <row r="48" spans="1:10" ht="19.899999999999999" customHeight="1">
      <c r="C48" s="156"/>
    </row>
    <row r="49" spans="1:5" ht="20.25" customHeight="1">
      <c r="A49" s="25" t="s">
        <v>184</v>
      </c>
      <c r="C49" s="156"/>
    </row>
    <row r="50" spans="1:5" ht="20.25" customHeight="1">
      <c r="C50" s="156" t="s">
        <v>155</v>
      </c>
      <c r="E50" s="25" t="s">
        <v>185</v>
      </c>
    </row>
    <row r="51" spans="1:5" ht="20.25" customHeight="1">
      <c r="C51" s="156" t="s">
        <v>186</v>
      </c>
      <c r="E51" s="25" t="s">
        <v>187</v>
      </c>
    </row>
    <row r="52" spans="1:5" ht="20.25" customHeight="1">
      <c r="C52" s="156" t="s">
        <v>188</v>
      </c>
      <c r="E52" s="25" t="s">
        <v>304</v>
      </c>
    </row>
    <row r="53" spans="1:5" ht="20.25" customHeight="1">
      <c r="C53" s="156" t="s">
        <v>189</v>
      </c>
      <c r="E53" s="25" t="s">
        <v>190</v>
      </c>
    </row>
    <row r="54" spans="1:5" ht="20.25" customHeight="1">
      <c r="C54" s="156" t="s">
        <v>191</v>
      </c>
      <c r="E54" s="25" t="s">
        <v>192</v>
      </c>
    </row>
    <row r="55" spans="1:5" ht="20.25" customHeight="1">
      <c r="C55" s="156" t="s">
        <v>173</v>
      </c>
      <c r="E55" s="25" t="s">
        <v>193</v>
      </c>
    </row>
    <row r="56" spans="1:5" ht="20.25" customHeight="1">
      <c r="C56" s="156" t="s">
        <v>340</v>
      </c>
      <c r="E56" s="25" t="s">
        <v>355</v>
      </c>
    </row>
    <row r="57" spans="1:5" ht="20.25" customHeight="1">
      <c r="C57" s="156" t="s">
        <v>341</v>
      </c>
      <c r="E57" s="25" t="s">
        <v>354</v>
      </c>
    </row>
    <row r="58" spans="1:5" ht="20.25" customHeight="1">
      <c r="C58" s="156" t="s">
        <v>352</v>
      </c>
      <c r="E58" s="25" t="s">
        <v>357</v>
      </c>
    </row>
    <row r="59" spans="1:5" ht="19.899999999999999" customHeight="1">
      <c r="C59" s="156"/>
    </row>
    <row r="60" spans="1:5" ht="20.25" customHeight="1">
      <c r="A60" s="25" t="s">
        <v>194</v>
      </c>
      <c r="C60" s="156"/>
    </row>
    <row r="61" spans="1:5" ht="20.25" customHeight="1">
      <c r="C61" s="156" t="s">
        <v>155</v>
      </c>
      <c r="E61" s="25" t="s">
        <v>195</v>
      </c>
    </row>
    <row r="62" spans="1:5" ht="20.25" customHeight="1">
      <c r="C62" s="156" t="s">
        <v>157</v>
      </c>
      <c r="E62" s="25" t="s">
        <v>196</v>
      </c>
    </row>
    <row r="63" spans="1:5" ht="19.899999999999999" customHeight="1">
      <c r="C63" s="156"/>
    </row>
    <row r="64" spans="1:5" ht="20.25" customHeight="1">
      <c r="A64" s="25" t="s">
        <v>197</v>
      </c>
      <c r="C64" s="156"/>
    </row>
    <row r="65" spans="1:5" ht="20.25" customHeight="1">
      <c r="A65" s="25" t="s">
        <v>358</v>
      </c>
      <c r="C65" s="156"/>
    </row>
    <row r="66" spans="1:5" ht="20.25" customHeight="1">
      <c r="C66" s="156" t="s">
        <v>155</v>
      </c>
      <c r="E66" s="25" t="s">
        <v>198</v>
      </c>
    </row>
    <row r="67" spans="1:5" ht="20.25" customHeight="1">
      <c r="C67" s="156"/>
      <c r="D67" s="25" t="s">
        <v>199</v>
      </c>
      <c r="E67" s="25" t="s">
        <v>305</v>
      </c>
    </row>
    <row r="68" spans="1:5" ht="20.25" customHeight="1">
      <c r="C68" s="156"/>
      <c r="E68" s="25" t="s">
        <v>306</v>
      </c>
    </row>
    <row r="69" spans="1:5" ht="20.25" customHeight="1">
      <c r="C69" s="156"/>
      <c r="E69" s="25" t="s">
        <v>200</v>
      </c>
    </row>
    <row r="70" spans="1:5" ht="20.25" customHeight="1">
      <c r="C70" s="156"/>
      <c r="D70" s="25" t="s">
        <v>201</v>
      </c>
      <c r="E70" s="25" t="s">
        <v>307</v>
      </c>
    </row>
    <row r="71" spans="1:5" ht="20.25" customHeight="1">
      <c r="C71" s="156"/>
      <c r="E71" s="25" t="s">
        <v>308</v>
      </c>
    </row>
    <row r="72" spans="1:5" ht="20.25" customHeight="1">
      <c r="C72" s="156"/>
      <c r="D72" s="25" t="s">
        <v>202</v>
      </c>
      <c r="E72" s="25" t="s">
        <v>359</v>
      </c>
    </row>
    <row r="73" spans="1:5" ht="20.25" customHeight="1">
      <c r="C73" s="156"/>
      <c r="E73" s="25" t="s">
        <v>360</v>
      </c>
    </row>
    <row r="74" spans="1:5" ht="20.25" customHeight="1">
      <c r="C74" s="156"/>
      <c r="D74" s="25" t="s">
        <v>203</v>
      </c>
      <c r="E74" s="25" t="s">
        <v>309</v>
      </c>
    </row>
    <row r="75" spans="1:5" ht="20.25" customHeight="1">
      <c r="C75" s="156"/>
      <c r="E75" s="25" t="s">
        <v>204</v>
      </c>
    </row>
    <row r="76" spans="1:5" ht="20.25" customHeight="1">
      <c r="C76" s="156"/>
      <c r="D76" s="25" t="s">
        <v>205</v>
      </c>
      <c r="E76" s="25" t="s">
        <v>310</v>
      </c>
    </row>
    <row r="77" spans="1:5" ht="20.25" customHeight="1">
      <c r="C77" s="156"/>
      <c r="E77" s="25" t="s">
        <v>311</v>
      </c>
    </row>
    <row r="78" spans="1:5" ht="20.25" customHeight="1">
      <c r="C78" s="156"/>
      <c r="E78" s="25" t="s">
        <v>206</v>
      </c>
    </row>
    <row r="79" spans="1:5" ht="20.25" customHeight="1">
      <c r="C79" s="156"/>
      <c r="D79" s="25" t="s">
        <v>207</v>
      </c>
      <c r="E79" s="25" t="s">
        <v>312</v>
      </c>
    </row>
    <row r="80" spans="1:5" ht="19.899999999999999" customHeight="1">
      <c r="C80" s="156"/>
      <c r="E80" s="25" t="s">
        <v>208</v>
      </c>
    </row>
    <row r="81" spans="3:5" ht="19.899999999999999" customHeight="1">
      <c r="C81" s="156"/>
    </row>
    <row r="82" spans="3:5" ht="20.25" customHeight="1">
      <c r="C82" s="156" t="s">
        <v>157</v>
      </c>
      <c r="E82" s="25" t="s">
        <v>209</v>
      </c>
    </row>
    <row r="83" spans="3:5" ht="20.25" customHeight="1">
      <c r="C83" s="156"/>
      <c r="D83" s="25" t="s">
        <v>199</v>
      </c>
      <c r="E83" s="25" t="s">
        <v>210</v>
      </c>
    </row>
    <row r="84" spans="3:5" ht="20.25" customHeight="1">
      <c r="C84" s="156"/>
      <c r="E84" s="25" t="s">
        <v>211</v>
      </c>
    </row>
    <row r="85" spans="3:5" ht="20.25" customHeight="1">
      <c r="C85" s="156"/>
      <c r="E85" s="25" t="s">
        <v>212</v>
      </c>
    </row>
    <row r="86" spans="3:5" ht="20.25" customHeight="1">
      <c r="C86" s="156"/>
      <c r="E86" s="25" t="s">
        <v>213</v>
      </c>
    </row>
    <row r="87" spans="3:5" ht="20.25" customHeight="1">
      <c r="C87" s="156"/>
      <c r="E87" s="25" t="s">
        <v>214</v>
      </c>
    </row>
    <row r="88" spans="3:5" ht="20.25" customHeight="1">
      <c r="C88" s="156"/>
      <c r="E88" s="25" t="s">
        <v>215</v>
      </c>
    </row>
    <row r="89" spans="3:5" ht="20.25" customHeight="1">
      <c r="C89" s="156"/>
      <c r="E89" s="25" t="s">
        <v>313</v>
      </c>
    </row>
    <row r="90" spans="3:5" ht="20.25" customHeight="1">
      <c r="C90" s="156"/>
      <c r="E90" s="25" t="s">
        <v>216</v>
      </c>
    </row>
    <row r="91" spans="3:5" ht="20.25" customHeight="1">
      <c r="C91" s="156"/>
      <c r="D91" s="25" t="s">
        <v>201</v>
      </c>
      <c r="E91" s="25" t="s">
        <v>217</v>
      </c>
    </row>
    <row r="92" spans="3:5" ht="20.25" customHeight="1">
      <c r="C92" s="156"/>
      <c r="E92" s="25" t="s">
        <v>218</v>
      </c>
    </row>
    <row r="93" spans="3:5" ht="20.25" customHeight="1">
      <c r="C93" s="156"/>
      <c r="E93" s="25" t="s">
        <v>219</v>
      </c>
    </row>
    <row r="94" spans="3:5" ht="20.25" customHeight="1">
      <c r="C94" s="156"/>
      <c r="E94" s="25" t="s">
        <v>220</v>
      </c>
    </row>
    <row r="95" spans="3:5" ht="20.25" customHeight="1">
      <c r="C95" s="156"/>
    </row>
    <row r="96" spans="3:5" ht="20.25" customHeight="1">
      <c r="C96" s="156" t="s">
        <v>159</v>
      </c>
      <c r="E96" s="25" t="s">
        <v>346</v>
      </c>
    </row>
    <row r="97" spans="1:5" ht="20.25" customHeight="1">
      <c r="C97" s="156"/>
      <c r="E97" s="25" t="s">
        <v>347</v>
      </c>
    </row>
    <row r="98" spans="1:5" ht="20.25" customHeight="1">
      <c r="C98" s="156"/>
    </row>
    <row r="99" spans="1:5" ht="20.25" customHeight="1">
      <c r="C99" s="156" t="s">
        <v>161</v>
      </c>
      <c r="E99" s="25" t="s">
        <v>348</v>
      </c>
    </row>
    <row r="100" spans="1:5" ht="20.25" customHeight="1">
      <c r="C100" s="156"/>
      <c r="E100" s="25" t="s">
        <v>349</v>
      </c>
    </row>
    <row r="101" spans="1:5" ht="20.25" customHeight="1">
      <c r="C101" s="156"/>
    </row>
    <row r="102" spans="1:5" ht="20.25" customHeight="1">
      <c r="C102" s="156" t="s">
        <v>163</v>
      </c>
      <c r="E102" s="25" t="s">
        <v>350</v>
      </c>
    </row>
    <row r="103" spans="1:5" ht="20.25" customHeight="1">
      <c r="C103" s="156"/>
      <c r="E103" s="25" t="s">
        <v>351</v>
      </c>
    </row>
    <row r="104" spans="1:5" ht="19.899999999999999" customHeight="1">
      <c r="C104" s="156"/>
    </row>
    <row r="105" spans="1:5" ht="20.25" customHeight="1">
      <c r="C105" s="156"/>
    </row>
    <row r="106" spans="1:5" ht="19.899999999999999" customHeight="1">
      <c r="C106" s="156"/>
    </row>
    <row r="107" spans="1:5" ht="20.25" customHeight="1">
      <c r="C107" s="156"/>
    </row>
    <row r="108" spans="1:5" ht="20.25" customHeight="1">
      <c r="A108" s="25" t="s">
        <v>221</v>
      </c>
      <c r="C108" s="156"/>
    </row>
    <row r="109" spans="1:5" ht="20.25" customHeight="1">
      <c r="C109" s="156" t="s">
        <v>155</v>
      </c>
      <c r="E109" s="25" t="s">
        <v>314</v>
      </c>
    </row>
    <row r="110" spans="1:5" ht="20.25" customHeight="1">
      <c r="C110" s="156"/>
      <c r="E110" s="25" t="s">
        <v>222</v>
      </c>
    </row>
    <row r="111" spans="1:5" ht="20.25" customHeight="1">
      <c r="C111" s="156" t="s">
        <v>157</v>
      </c>
      <c r="E111" s="25" t="s">
        <v>315</v>
      </c>
    </row>
    <row r="112" spans="1:5" ht="20.25" customHeight="1">
      <c r="C112" s="156"/>
      <c r="E112" s="25" t="s">
        <v>316</v>
      </c>
    </row>
    <row r="113" spans="3:5" ht="20.25" customHeight="1">
      <c r="C113" s="156" t="s">
        <v>159</v>
      </c>
      <c r="E113" s="25" t="s">
        <v>317</v>
      </c>
    </row>
    <row r="114" spans="3:5" ht="20.25" customHeight="1">
      <c r="C114" s="156"/>
      <c r="E114" s="25" t="s">
        <v>318</v>
      </c>
    </row>
    <row r="115" spans="3:5" ht="20.25" customHeight="1">
      <c r="C115" s="156"/>
      <c r="E115" s="25" t="s">
        <v>223</v>
      </c>
    </row>
    <row r="116" spans="3:5" ht="20.25" customHeight="1">
      <c r="C116" s="156" t="s">
        <v>161</v>
      </c>
      <c r="E116" s="25" t="s">
        <v>319</v>
      </c>
    </row>
    <row r="117" spans="3:5" ht="20.25" customHeight="1">
      <c r="C117" s="156"/>
      <c r="E117" s="25" t="s">
        <v>224</v>
      </c>
    </row>
    <row r="118" spans="3:5" ht="20.25" customHeight="1">
      <c r="C118" s="156" t="s">
        <v>163</v>
      </c>
      <c r="E118" s="25" t="s">
        <v>225</v>
      </c>
    </row>
    <row r="119" spans="3:5" ht="20.25" customHeight="1">
      <c r="C119" s="156"/>
      <c r="E119" s="25" t="s">
        <v>320</v>
      </c>
    </row>
    <row r="120" spans="3:5" ht="20.25" customHeight="1">
      <c r="C120" s="156" t="s">
        <v>165</v>
      </c>
      <c r="E120" s="25" t="s">
        <v>321</v>
      </c>
    </row>
    <row r="121" spans="3:5" ht="20.25" customHeight="1">
      <c r="C121" s="156"/>
      <c r="E121" s="25" t="s">
        <v>322</v>
      </c>
    </row>
    <row r="122" spans="3:5" ht="20.25" customHeight="1">
      <c r="C122" s="156"/>
      <c r="E122" s="25" t="s">
        <v>200</v>
      </c>
    </row>
    <row r="123" spans="3:5" ht="20.25" customHeight="1">
      <c r="C123" s="156" t="s">
        <v>176</v>
      </c>
      <c r="E123" s="25" t="s">
        <v>323</v>
      </c>
    </row>
    <row r="124" spans="3:5" ht="20.25" customHeight="1">
      <c r="C124" s="156"/>
      <c r="E124" s="25" t="s">
        <v>324</v>
      </c>
    </row>
    <row r="125" spans="3:5" ht="20.25" customHeight="1">
      <c r="C125" s="156"/>
      <c r="E125" s="25" t="s">
        <v>226</v>
      </c>
    </row>
    <row r="126" spans="3:5" ht="20.25" customHeight="1">
      <c r="C126" s="156" t="s">
        <v>227</v>
      </c>
      <c r="E126" s="25" t="s">
        <v>325</v>
      </c>
    </row>
    <row r="127" spans="3:5" ht="20.25" customHeight="1">
      <c r="C127" s="156" t="s">
        <v>228</v>
      </c>
      <c r="E127" s="25" t="s">
        <v>326</v>
      </c>
    </row>
    <row r="128" spans="3:5" ht="20.25" customHeight="1">
      <c r="C128" s="156"/>
      <c r="E128" s="25" t="s">
        <v>327</v>
      </c>
    </row>
    <row r="129" spans="1:8" ht="20.25" customHeight="1">
      <c r="C129" s="156" t="s">
        <v>229</v>
      </c>
      <c r="E129" s="25" t="s">
        <v>328</v>
      </c>
    </row>
    <row r="130" spans="1:8" ht="20.25" customHeight="1">
      <c r="C130" s="156"/>
      <c r="E130" s="25" t="s">
        <v>230</v>
      </c>
    </row>
    <row r="131" spans="1:8" ht="20.25" customHeight="1">
      <c r="C131" s="156"/>
      <c r="D131" s="25" t="s">
        <v>199</v>
      </c>
      <c r="E131" s="25" t="s">
        <v>329</v>
      </c>
    </row>
    <row r="132" spans="1:8" ht="20.25" customHeight="1">
      <c r="C132" s="156"/>
      <c r="E132" s="25" t="s">
        <v>231</v>
      </c>
    </row>
    <row r="133" spans="1:8" ht="20.25" customHeight="1">
      <c r="C133" s="156"/>
      <c r="D133" s="25" t="s">
        <v>201</v>
      </c>
      <c r="E133" s="25" t="s">
        <v>330</v>
      </c>
    </row>
    <row r="134" spans="1:8" ht="20.25" customHeight="1">
      <c r="C134" s="156"/>
      <c r="E134" s="25" t="s">
        <v>232</v>
      </c>
    </row>
    <row r="135" spans="1:8" ht="20.25" customHeight="1">
      <c r="C135" s="156"/>
    </row>
    <row r="136" spans="1:8" ht="20.25" customHeight="1">
      <c r="A136" s="25" t="s">
        <v>233</v>
      </c>
      <c r="C136" s="156"/>
    </row>
    <row r="137" spans="1:8" ht="20.25" customHeight="1">
      <c r="C137" s="156" t="s">
        <v>155</v>
      </c>
      <c r="E137" s="25" t="s">
        <v>234</v>
      </c>
      <c r="H137" s="25" t="s">
        <v>235</v>
      </c>
    </row>
    <row r="138" spans="1:8" ht="20.25" customHeight="1">
      <c r="C138" s="156" t="s">
        <v>157</v>
      </c>
      <c r="E138" s="25" t="s">
        <v>236</v>
      </c>
      <c r="H138" s="25" t="s">
        <v>237</v>
      </c>
    </row>
    <row r="139" spans="1:8" ht="20.25" customHeight="1">
      <c r="C139" s="156"/>
      <c r="H139" s="25" t="s">
        <v>238</v>
      </c>
    </row>
    <row r="140" spans="1:8" ht="20.25" customHeight="1">
      <c r="C140" s="156" t="s">
        <v>159</v>
      </c>
      <c r="E140" s="25" t="s">
        <v>374</v>
      </c>
      <c r="H140" s="25" t="s">
        <v>239</v>
      </c>
    </row>
    <row r="141" spans="1:8" ht="20.25" customHeight="1">
      <c r="C141" s="156" t="s">
        <v>189</v>
      </c>
      <c r="E141" s="25" t="s">
        <v>361</v>
      </c>
    </row>
    <row r="142" spans="1:8" ht="20.25" customHeight="1">
      <c r="C142" s="156"/>
      <c r="E142" s="25" t="s">
        <v>362</v>
      </c>
    </row>
    <row r="143" spans="1:8" ht="19.899999999999999" customHeight="1">
      <c r="C143" s="156"/>
    </row>
    <row r="144" spans="1:8" ht="20.25" customHeight="1">
      <c r="A144" s="25" t="s">
        <v>240</v>
      </c>
      <c r="C144" s="156"/>
    </row>
    <row r="145" spans="3:7" ht="20.25" customHeight="1">
      <c r="C145" s="156" t="s">
        <v>241</v>
      </c>
      <c r="E145" s="25" t="s">
        <v>242</v>
      </c>
      <c r="G145" s="158" t="str">
        <f>'設計書（鏡）'!G18:J18</f>
        <v>令和８年３月１９日まで</v>
      </c>
    </row>
    <row r="146" spans="3:7" ht="20.25" customHeight="1">
      <c r="C146" s="156" t="s">
        <v>186</v>
      </c>
      <c r="E146" s="25" t="s">
        <v>243</v>
      </c>
      <c r="G146" s="25" t="s">
        <v>244</v>
      </c>
    </row>
    <row r="147" spans="3:7" ht="20.25" customHeight="1">
      <c r="C147" s="156" t="s">
        <v>188</v>
      </c>
      <c r="E147" s="25" t="s">
        <v>245</v>
      </c>
    </row>
    <row r="148" spans="3:7" ht="20.25" customHeight="1">
      <c r="C148" s="156"/>
      <c r="D148" s="25" t="s">
        <v>199</v>
      </c>
      <c r="E148" s="25" t="s">
        <v>246</v>
      </c>
    </row>
    <row r="149" spans="3:7" ht="20.25" customHeight="1">
      <c r="C149" s="156"/>
      <c r="E149" s="25" t="s">
        <v>247</v>
      </c>
    </row>
    <row r="150" spans="3:7" ht="20.25" customHeight="1">
      <c r="C150" s="156"/>
      <c r="E150" s="25" t="s">
        <v>248</v>
      </c>
    </row>
    <row r="151" spans="3:7" ht="20.25" customHeight="1">
      <c r="C151" s="156"/>
      <c r="D151" s="25" t="s">
        <v>201</v>
      </c>
      <c r="E151" s="25" t="s">
        <v>249</v>
      </c>
    </row>
    <row r="152" spans="3:7" ht="20.25" customHeight="1">
      <c r="C152" s="156"/>
      <c r="E152" s="25" t="s">
        <v>250</v>
      </c>
    </row>
    <row r="153" spans="3:7" ht="20.25" customHeight="1">
      <c r="C153" s="156"/>
      <c r="E153" s="25" t="s">
        <v>251</v>
      </c>
    </row>
    <row r="154" spans="3:7" ht="20.25" customHeight="1">
      <c r="C154" s="156"/>
      <c r="E154" s="25" t="s">
        <v>252</v>
      </c>
    </row>
    <row r="155" spans="3:7" ht="20.25" customHeight="1">
      <c r="C155" s="156"/>
      <c r="E155" s="25" t="s">
        <v>253</v>
      </c>
    </row>
    <row r="156" spans="3:7" ht="20.25" customHeight="1">
      <c r="C156" s="156"/>
      <c r="E156" s="25" t="s">
        <v>254</v>
      </c>
    </row>
    <row r="157" spans="3:7" ht="20.25" customHeight="1">
      <c r="C157" s="156"/>
      <c r="E157" s="25" t="s">
        <v>255</v>
      </c>
    </row>
    <row r="158" spans="3:7" ht="20.25" customHeight="1">
      <c r="C158" s="156"/>
      <c r="E158" s="25" t="s">
        <v>256</v>
      </c>
    </row>
    <row r="159" spans="3:7" ht="20.25" customHeight="1">
      <c r="C159" s="156"/>
      <c r="E159" s="25" t="s">
        <v>257</v>
      </c>
    </row>
    <row r="160" spans="3:7" ht="20.25" customHeight="1">
      <c r="C160" s="156"/>
      <c r="E160" s="25" t="s">
        <v>258</v>
      </c>
    </row>
    <row r="161" spans="3:5" ht="20.25" customHeight="1">
      <c r="C161" s="156"/>
      <c r="D161" s="25" t="s">
        <v>259</v>
      </c>
      <c r="E161" s="25" t="s">
        <v>260</v>
      </c>
    </row>
    <row r="162" spans="3:5" ht="20.25" customHeight="1">
      <c r="C162" s="156"/>
      <c r="E162" s="25" t="s">
        <v>261</v>
      </c>
    </row>
    <row r="163" spans="3:5" ht="20.25" customHeight="1">
      <c r="C163" s="156"/>
      <c r="E163" s="25" t="s">
        <v>262</v>
      </c>
    </row>
    <row r="164" spans="3:5" ht="20.25" customHeight="1">
      <c r="C164" s="156"/>
      <c r="E164" s="25" t="s">
        <v>263</v>
      </c>
    </row>
    <row r="165" spans="3:5" ht="20.25" customHeight="1">
      <c r="C165" s="156"/>
      <c r="E165" s="25" t="s">
        <v>264</v>
      </c>
    </row>
    <row r="166" spans="3:5" ht="20.25" customHeight="1">
      <c r="C166" s="156"/>
      <c r="E166" s="25" t="s">
        <v>265</v>
      </c>
    </row>
    <row r="167" spans="3:5" ht="20.25" customHeight="1">
      <c r="C167" s="156"/>
      <c r="D167" s="25" t="s">
        <v>363</v>
      </c>
      <c r="E167" s="25" t="s">
        <v>353</v>
      </c>
    </row>
    <row r="168" spans="3:5" ht="20.25" customHeight="1">
      <c r="C168" s="156"/>
      <c r="E168" s="25" t="s">
        <v>364</v>
      </c>
    </row>
    <row r="169" spans="3:5" ht="20.25" customHeight="1">
      <c r="C169" s="156"/>
      <c r="E169" s="25" t="s">
        <v>365</v>
      </c>
    </row>
    <row r="170" spans="3:5" ht="20.25" customHeight="1">
      <c r="C170" s="156"/>
      <c r="E170" s="25" t="s">
        <v>366</v>
      </c>
    </row>
    <row r="171" spans="3:5" ht="20.25" customHeight="1">
      <c r="C171" s="156"/>
      <c r="D171" s="25" t="s">
        <v>367</v>
      </c>
      <c r="E171" s="25" t="s">
        <v>368</v>
      </c>
    </row>
    <row r="172" spans="3:5" ht="20.25" customHeight="1">
      <c r="C172" s="156"/>
      <c r="E172" s="25" t="s">
        <v>369</v>
      </c>
    </row>
    <row r="173" spans="3:5" ht="20.25" customHeight="1">
      <c r="C173" s="156"/>
      <c r="E173" s="25" t="s">
        <v>370</v>
      </c>
    </row>
    <row r="174" spans="3:5" ht="20.25" customHeight="1">
      <c r="C174" s="156"/>
      <c r="D174" s="25" t="s">
        <v>371</v>
      </c>
      <c r="E174" s="25" t="s">
        <v>356</v>
      </c>
    </row>
    <row r="175" spans="3:5" ht="20.25" customHeight="1">
      <c r="C175" s="156"/>
      <c r="E175" s="25" t="s">
        <v>372</v>
      </c>
    </row>
    <row r="176" spans="3:5" ht="20.25" customHeight="1">
      <c r="C176" s="156"/>
      <c r="D176" s="25" t="s">
        <v>203</v>
      </c>
      <c r="E176" s="25" t="s">
        <v>373</v>
      </c>
    </row>
    <row r="177" spans="1:3" ht="19.899999999999999" customHeight="1">
      <c r="C177" s="156"/>
    </row>
    <row r="178" spans="1:3" ht="20.25" customHeight="1">
      <c r="C178" s="156" t="s">
        <v>331</v>
      </c>
    </row>
    <row r="179" spans="1:3" ht="20.25" customHeight="1">
      <c r="C179" s="156"/>
    </row>
    <row r="180" spans="1:3" ht="20.25" customHeight="1">
      <c r="A180" s="156" t="s">
        <v>266</v>
      </c>
      <c r="C180" s="156" t="s">
        <v>332</v>
      </c>
    </row>
    <row r="181" spans="1:3" ht="20.25" customHeight="1">
      <c r="A181" s="156"/>
      <c r="C181" s="156" t="s">
        <v>267</v>
      </c>
    </row>
    <row r="182" spans="1:3" ht="20.25" customHeight="1">
      <c r="A182" s="156"/>
      <c r="C182" s="156" t="s">
        <v>333</v>
      </c>
    </row>
    <row r="183" spans="1:3" ht="20.25" customHeight="1">
      <c r="A183" s="156"/>
      <c r="C183" s="156" t="s">
        <v>200</v>
      </c>
    </row>
    <row r="184" spans="1:3" ht="20.25" customHeight="1">
      <c r="A184" s="156"/>
      <c r="C184" s="156"/>
    </row>
    <row r="185" spans="1:3" ht="20.25" customHeight="1">
      <c r="A185" s="156" t="s">
        <v>268</v>
      </c>
      <c r="C185" s="156" t="s">
        <v>334</v>
      </c>
    </row>
    <row r="186" spans="1:3" ht="20.25" customHeight="1">
      <c r="C186" s="25" t="s">
        <v>335</v>
      </c>
    </row>
    <row r="187" spans="1:3" ht="20.25" customHeight="1">
      <c r="C187" s="25" t="s">
        <v>269</v>
      </c>
    </row>
  </sheetData>
  <mergeCells count="3">
    <mergeCell ref="A3:M3"/>
    <mergeCell ref="G7:I7"/>
    <mergeCell ref="G6:L6"/>
  </mergeCells>
  <phoneticPr fontId="1"/>
  <pageMargins left="0.70866141732283472" right="0.31496062992125984" top="0.74803149606299213" bottom="0.39370078740157483" header="0" footer="0"/>
  <pageSetup paperSize="9" orientation="portrait" blackAndWhite="1"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606CB6-FB26-4BE8-B296-89998B812137}">
  <dimension ref="B1:J35"/>
  <sheetViews>
    <sheetView tabSelected="1" workbookViewId="0">
      <selection activeCell="D6" sqref="D6:F8"/>
    </sheetView>
  </sheetViews>
  <sheetFormatPr defaultRowHeight="14.25"/>
  <cols>
    <col min="1" max="1" width="3.375" style="160" customWidth="1"/>
    <col min="2" max="2" width="3.125" style="159" customWidth="1"/>
    <col min="3" max="3" width="14.375" style="160" customWidth="1"/>
    <col min="4" max="4" width="16.75" style="160" customWidth="1"/>
    <col min="5" max="5" width="21.75" style="160" customWidth="1"/>
    <col min="6" max="10" width="10.125" style="160" customWidth="1"/>
    <col min="11" max="11" width="8.75" style="160" customWidth="1"/>
    <col min="12" max="12" width="16.75" style="160" customWidth="1"/>
    <col min="13" max="13" width="23.25" style="160" customWidth="1"/>
    <col min="14" max="18" width="10.125" style="160" customWidth="1"/>
    <col min="19" max="257" width="8.75" style="160"/>
    <col min="258" max="258" width="3.125" style="160" customWidth="1"/>
    <col min="259" max="259" width="15.5" style="160" customWidth="1"/>
    <col min="260" max="260" width="16.75" style="160" customWidth="1"/>
    <col min="261" max="261" width="23.25" style="160" customWidth="1"/>
    <col min="262" max="266" width="10.125" style="160" customWidth="1"/>
    <col min="267" max="267" width="8.75" style="160" customWidth="1"/>
    <col min="268" max="268" width="16.75" style="160" customWidth="1"/>
    <col min="269" max="269" width="23.25" style="160" customWidth="1"/>
    <col min="270" max="274" width="10.125" style="160" customWidth="1"/>
    <col min="275" max="513" width="8.75" style="160"/>
    <col min="514" max="514" width="3.125" style="160" customWidth="1"/>
    <col min="515" max="515" width="15.5" style="160" customWidth="1"/>
    <col min="516" max="516" width="16.75" style="160" customWidth="1"/>
    <col min="517" max="517" width="23.25" style="160" customWidth="1"/>
    <col min="518" max="522" width="10.125" style="160" customWidth="1"/>
    <col min="523" max="523" width="8.75" style="160" customWidth="1"/>
    <col min="524" max="524" width="16.75" style="160" customWidth="1"/>
    <col min="525" max="525" width="23.25" style="160" customWidth="1"/>
    <col min="526" max="530" width="10.125" style="160" customWidth="1"/>
    <col min="531" max="769" width="8.75" style="160"/>
    <col min="770" max="770" width="3.125" style="160" customWidth="1"/>
    <col min="771" max="771" width="15.5" style="160" customWidth="1"/>
    <col min="772" max="772" width="16.75" style="160" customWidth="1"/>
    <col min="773" max="773" width="23.25" style="160" customWidth="1"/>
    <col min="774" max="778" width="10.125" style="160" customWidth="1"/>
    <col min="779" max="779" width="8.75" style="160" customWidth="1"/>
    <col min="780" max="780" width="16.75" style="160" customWidth="1"/>
    <col min="781" max="781" width="23.25" style="160" customWidth="1"/>
    <col min="782" max="786" width="10.125" style="160" customWidth="1"/>
    <col min="787" max="1025" width="8.75" style="160"/>
    <col min="1026" max="1026" width="3.125" style="160" customWidth="1"/>
    <col min="1027" max="1027" width="15.5" style="160" customWidth="1"/>
    <col min="1028" max="1028" width="16.75" style="160" customWidth="1"/>
    <col min="1029" max="1029" width="23.25" style="160" customWidth="1"/>
    <col min="1030" max="1034" width="10.125" style="160" customWidth="1"/>
    <col min="1035" max="1035" width="8.75" style="160" customWidth="1"/>
    <col min="1036" max="1036" width="16.75" style="160" customWidth="1"/>
    <col min="1037" max="1037" width="23.25" style="160" customWidth="1"/>
    <col min="1038" max="1042" width="10.125" style="160" customWidth="1"/>
    <col min="1043" max="1281" width="8.75" style="160"/>
    <col min="1282" max="1282" width="3.125" style="160" customWidth="1"/>
    <col min="1283" max="1283" width="15.5" style="160" customWidth="1"/>
    <col min="1284" max="1284" width="16.75" style="160" customWidth="1"/>
    <col min="1285" max="1285" width="23.25" style="160" customWidth="1"/>
    <col min="1286" max="1290" width="10.125" style="160" customWidth="1"/>
    <col min="1291" max="1291" width="8.75" style="160" customWidth="1"/>
    <col min="1292" max="1292" width="16.75" style="160" customWidth="1"/>
    <col min="1293" max="1293" width="23.25" style="160" customWidth="1"/>
    <col min="1294" max="1298" width="10.125" style="160" customWidth="1"/>
    <col min="1299" max="1537" width="8.75" style="160"/>
    <col min="1538" max="1538" width="3.125" style="160" customWidth="1"/>
    <col min="1539" max="1539" width="15.5" style="160" customWidth="1"/>
    <col min="1540" max="1540" width="16.75" style="160" customWidth="1"/>
    <col min="1541" max="1541" width="23.25" style="160" customWidth="1"/>
    <col min="1542" max="1546" width="10.125" style="160" customWidth="1"/>
    <col min="1547" max="1547" width="8.75" style="160" customWidth="1"/>
    <col min="1548" max="1548" width="16.75" style="160" customWidth="1"/>
    <col min="1549" max="1549" width="23.25" style="160" customWidth="1"/>
    <col min="1550" max="1554" width="10.125" style="160" customWidth="1"/>
    <col min="1555" max="1793" width="8.75" style="160"/>
    <col min="1794" max="1794" width="3.125" style="160" customWidth="1"/>
    <col min="1795" max="1795" width="15.5" style="160" customWidth="1"/>
    <col min="1796" max="1796" width="16.75" style="160" customWidth="1"/>
    <col min="1797" max="1797" width="23.25" style="160" customWidth="1"/>
    <col min="1798" max="1802" width="10.125" style="160" customWidth="1"/>
    <col min="1803" max="1803" width="8.75" style="160" customWidth="1"/>
    <col min="1804" max="1804" width="16.75" style="160" customWidth="1"/>
    <col min="1805" max="1805" width="23.25" style="160" customWidth="1"/>
    <col min="1806" max="1810" width="10.125" style="160" customWidth="1"/>
    <col min="1811" max="2049" width="8.75" style="160"/>
    <col min="2050" max="2050" width="3.125" style="160" customWidth="1"/>
    <col min="2051" max="2051" width="15.5" style="160" customWidth="1"/>
    <col min="2052" max="2052" width="16.75" style="160" customWidth="1"/>
    <col min="2053" max="2053" width="23.25" style="160" customWidth="1"/>
    <col min="2054" max="2058" width="10.125" style="160" customWidth="1"/>
    <col min="2059" max="2059" width="8.75" style="160" customWidth="1"/>
    <col min="2060" max="2060" width="16.75" style="160" customWidth="1"/>
    <col min="2061" max="2061" width="23.25" style="160" customWidth="1"/>
    <col min="2062" max="2066" width="10.125" style="160" customWidth="1"/>
    <col min="2067" max="2305" width="8.75" style="160"/>
    <col min="2306" max="2306" width="3.125" style="160" customWidth="1"/>
    <col min="2307" max="2307" width="15.5" style="160" customWidth="1"/>
    <col min="2308" max="2308" width="16.75" style="160" customWidth="1"/>
    <col min="2309" max="2309" width="23.25" style="160" customWidth="1"/>
    <col min="2310" max="2314" width="10.125" style="160" customWidth="1"/>
    <col min="2315" max="2315" width="8.75" style="160" customWidth="1"/>
    <col min="2316" max="2316" width="16.75" style="160" customWidth="1"/>
    <col min="2317" max="2317" width="23.25" style="160" customWidth="1"/>
    <col min="2318" max="2322" width="10.125" style="160" customWidth="1"/>
    <col min="2323" max="2561" width="8.75" style="160"/>
    <col min="2562" max="2562" width="3.125" style="160" customWidth="1"/>
    <col min="2563" max="2563" width="15.5" style="160" customWidth="1"/>
    <col min="2564" max="2564" width="16.75" style="160" customWidth="1"/>
    <col min="2565" max="2565" width="23.25" style="160" customWidth="1"/>
    <col min="2566" max="2570" width="10.125" style="160" customWidth="1"/>
    <col min="2571" max="2571" width="8.75" style="160" customWidth="1"/>
    <col min="2572" max="2572" width="16.75" style="160" customWidth="1"/>
    <col min="2573" max="2573" width="23.25" style="160" customWidth="1"/>
    <col min="2574" max="2578" width="10.125" style="160" customWidth="1"/>
    <col min="2579" max="2817" width="8.75" style="160"/>
    <col min="2818" max="2818" width="3.125" style="160" customWidth="1"/>
    <col min="2819" max="2819" width="15.5" style="160" customWidth="1"/>
    <col min="2820" max="2820" width="16.75" style="160" customWidth="1"/>
    <col min="2821" max="2821" width="23.25" style="160" customWidth="1"/>
    <col min="2822" max="2826" width="10.125" style="160" customWidth="1"/>
    <col min="2827" max="2827" width="8.75" style="160" customWidth="1"/>
    <col min="2828" max="2828" width="16.75" style="160" customWidth="1"/>
    <col min="2829" max="2829" width="23.25" style="160" customWidth="1"/>
    <col min="2830" max="2834" width="10.125" style="160" customWidth="1"/>
    <col min="2835" max="3073" width="8.75" style="160"/>
    <col min="3074" max="3074" width="3.125" style="160" customWidth="1"/>
    <col min="3075" max="3075" width="15.5" style="160" customWidth="1"/>
    <col min="3076" max="3076" width="16.75" style="160" customWidth="1"/>
    <col min="3077" max="3077" width="23.25" style="160" customWidth="1"/>
    <col min="3078" max="3082" width="10.125" style="160" customWidth="1"/>
    <col min="3083" max="3083" width="8.75" style="160" customWidth="1"/>
    <col min="3084" max="3084" width="16.75" style="160" customWidth="1"/>
    <col min="3085" max="3085" width="23.25" style="160" customWidth="1"/>
    <col min="3086" max="3090" width="10.125" style="160" customWidth="1"/>
    <col min="3091" max="3329" width="8.75" style="160"/>
    <col min="3330" max="3330" width="3.125" style="160" customWidth="1"/>
    <col min="3331" max="3331" width="15.5" style="160" customWidth="1"/>
    <col min="3332" max="3332" width="16.75" style="160" customWidth="1"/>
    <col min="3333" max="3333" width="23.25" style="160" customWidth="1"/>
    <col min="3334" max="3338" width="10.125" style="160" customWidth="1"/>
    <col min="3339" max="3339" width="8.75" style="160" customWidth="1"/>
    <col min="3340" max="3340" width="16.75" style="160" customWidth="1"/>
    <col min="3341" max="3341" width="23.25" style="160" customWidth="1"/>
    <col min="3342" max="3346" width="10.125" style="160" customWidth="1"/>
    <col min="3347" max="3585" width="8.75" style="160"/>
    <col min="3586" max="3586" width="3.125" style="160" customWidth="1"/>
    <col min="3587" max="3587" width="15.5" style="160" customWidth="1"/>
    <col min="3588" max="3588" width="16.75" style="160" customWidth="1"/>
    <col min="3589" max="3589" width="23.25" style="160" customWidth="1"/>
    <col min="3590" max="3594" width="10.125" style="160" customWidth="1"/>
    <col min="3595" max="3595" width="8.75" style="160" customWidth="1"/>
    <col min="3596" max="3596" width="16.75" style="160" customWidth="1"/>
    <col min="3597" max="3597" width="23.25" style="160" customWidth="1"/>
    <col min="3598" max="3602" width="10.125" style="160" customWidth="1"/>
    <col min="3603" max="3841" width="8.75" style="160"/>
    <col min="3842" max="3842" width="3.125" style="160" customWidth="1"/>
    <col min="3843" max="3843" width="15.5" style="160" customWidth="1"/>
    <col min="3844" max="3844" width="16.75" style="160" customWidth="1"/>
    <col min="3845" max="3845" width="23.25" style="160" customWidth="1"/>
    <col min="3846" max="3850" width="10.125" style="160" customWidth="1"/>
    <col min="3851" max="3851" width="8.75" style="160" customWidth="1"/>
    <col min="3852" max="3852" width="16.75" style="160" customWidth="1"/>
    <col min="3853" max="3853" width="23.25" style="160" customWidth="1"/>
    <col min="3854" max="3858" width="10.125" style="160" customWidth="1"/>
    <col min="3859" max="4097" width="8.75" style="160"/>
    <col min="4098" max="4098" width="3.125" style="160" customWidth="1"/>
    <col min="4099" max="4099" width="15.5" style="160" customWidth="1"/>
    <col min="4100" max="4100" width="16.75" style="160" customWidth="1"/>
    <col min="4101" max="4101" width="23.25" style="160" customWidth="1"/>
    <col min="4102" max="4106" width="10.125" style="160" customWidth="1"/>
    <col min="4107" max="4107" width="8.75" style="160" customWidth="1"/>
    <col min="4108" max="4108" width="16.75" style="160" customWidth="1"/>
    <col min="4109" max="4109" width="23.25" style="160" customWidth="1"/>
    <col min="4110" max="4114" width="10.125" style="160" customWidth="1"/>
    <col min="4115" max="4353" width="8.75" style="160"/>
    <col min="4354" max="4354" width="3.125" style="160" customWidth="1"/>
    <col min="4355" max="4355" width="15.5" style="160" customWidth="1"/>
    <col min="4356" max="4356" width="16.75" style="160" customWidth="1"/>
    <col min="4357" max="4357" width="23.25" style="160" customWidth="1"/>
    <col min="4358" max="4362" width="10.125" style="160" customWidth="1"/>
    <col min="4363" max="4363" width="8.75" style="160" customWidth="1"/>
    <col min="4364" max="4364" width="16.75" style="160" customWidth="1"/>
    <col min="4365" max="4365" width="23.25" style="160" customWidth="1"/>
    <col min="4366" max="4370" width="10.125" style="160" customWidth="1"/>
    <col min="4371" max="4609" width="8.75" style="160"/>
    <col min="4610" max="4610" width="3.125" style="160" customWidth="1"/>
    <col min="4611" max="4611" width="15.5" style="160" customWidth="1"/>
    <col min="4612" max="4612" width="16.75" style="160" customWidth="1"/>
    <col min="4613" max="4613" width="23.25" style="160" customWidth="1"/>
    <col min="4614" max="4618" width="10.125" style="160" customWidth="1"/>
    <col min="4619" max="4619" width="8.75" style="160" customWidth="1"/>
    <col min="4620" max="4620" width="16.75" style="160" customWidth="1"/>
    <col min="4621" max="4621" width="23.25" style="160" customWidth="1"/>
    <col min="4622" max="4626" width="10.125" style="160" customWidth="1"/>
    <col min="4627" max="4865" width="8.75" style="160"/>
    <col min="4866" max="4866" width="3.125" style="160" customWidth="1"/>
    <col min="4867" max="4867" width="15.5" style="160" customWidth="1"/>
    <col min="4868" max="4868" width="16.75" style="160" customWidth="1"/>
    <col min="4869" max="4869" width="23.25" style="160" customWidth="1"/>
    <col min="4870" max="4874" width="10.125" style="160" customWidth="1"/>
    <col min="4875" max="4875" width="8.75" style="160" customWidth="1"/>
    <col min="4876" max="4876" width="16.75" style="160" customWidth="1"/>
    <col min="4877" max="4877" width="23.25" style="160" customWidth="1"/>
    <col min="4878" max="4882" width="10.125" style="160" customWidth="1"/>
    <col min="4883" max="5121" width="8.75" style="160"/>
    <col min="5122" max="5122" width="3.125" style="160" customWidth="1"/>
    <col min="5123" max="5123" width="15.5" style="160" customWidth="1"/>
    <col min="5124" max="5124" width="16.75" style="160" customWidth="1"/>
    <col min="5125" max="5125" width="23.25" style="160" customWidth="1"/>
    <col min="5126" max="5130" width="10.125" style="160" customWidth="1"/>
    <col min="5131" max="5131" width="8.75" style="160" customWidth="1"/>
    <col min="5132" max="5132" width="16.75" style="160" customWidth="1"/>
    <col min="5133" max="5133" width="23.25" style="160" customWidth="1"/>
    <col min="5134" max="5138" width="10.125" style="160" customWidth="1"/>
    <col min="5139" max="5377" width="8.75" style="160"/>
    <col min="5378" max="5378" width="3.125" style="160" customWidth="1"/>
    <col min="5379" max="5379" width="15.5" style="160" customWidth="1"/>
    <col min="5380" max="5380" width="16.75" style="160" customWidth="1"/>
    <col min="5381" max="5381" width="23.25" style="160" customWidth="1"/>
    <col min="5382" max="5386" width="10.125" style="160" customWidth="1"/>
    <col min="5387" max="5387" width="8.75" style="160" customWidth="1"/>
    <col min="5388" max="5388" width="16.75" style="160" customWidth="1"/>
    <col min="5389" max="5389" width="23.25" style="160" customWidth="1"/>
    <col min="5390" max="5394" width="10.125" style="160" customWidth="1"/>
    <col min="5395" max="5633" width="8.75" style="160"/>
    <col min="5634" max="5634" width="3.125" style="160" customWidth="1"/>
    <col min="5635" max="5635" width="15.5" style="160" customWidth="1"/>
    <col min="5636" max="5636" width="16.75" style="160" customWidth="1"/>
    <col min="5637" max="5637" width="23.25" style="160" customWidth="1"/>
    <col min="5638" max="5642" width="10.125" style="160" customWidth="1"/>
    <col min="5643" max="5643" width="8.75" style="160" customWidth="1"/>
    <col min="5644" max="5644" width="16.75" style="160" customWidth="1"/>
    <col min="5645" max="5645" width="23.25" style="160" customWidth="1"/>
    <col min="5646" max="5650" width="10.125" style="160" customWidth="1"/>
    <col min="5651" max="5889" width="8.75" style="160"/>
    <col min="5890" max="5890" width="3.125" style="160" customWidth="1"/>
    <col min="5891" max="5891" width="15.5" style="160" customWidth="1"/>
    <col min="5892" max="5892" width="16.75" style="160" customWidth="1"/>
    <col min="5893" max="5893" width="23.25" style="160" customWidth="1"/>
    <col min="5894" max="5898" width="10.125" style="160" customWidth="1"/>
    <col min="5899" max="5899" width="8.75" style="160" customWidth="1"/>
    <col min="5900" max="5900" width="16.75" style="160" customWidth="1"/>
    <col min="5901" max="5901" width="23.25" style="160" customWidth="1"/>
    <col min="5902" max="5906" width="10.125" style="160" customWidth="1"/>
    <col min="5907" max="6145" width="8.75" style="160"/>
    <col min="6146" max="6146" width="3.125" style="160" customWidth="1"/>
    <col min="6147" max="6147" width="15.5" style="160" customWidth="1"/>
    <col min="6148" max="6148" width="16.75" style="160" customWidth="1"/>
    <col min="6149" max="6149" width="23.25" style="160" customWidth="1"/>
    <col min="6150" max="6154" width="10.125" style="160" customWidth="1"/>
    <col min="6155" max="6155" width="8.75" style="160" customWidth="1"/>
    <col min="6156" max="6156" width="16.75" style="160" customWidth="1"/>
    <col min="6157" max="6157" width="23.25" style="160" customWidth="1"/>
    <col min="6158" max="6162" width="10.125" style="160" customWidth="1"/>
    <col min="6163" max="6401" width="8.75" style="160"/>
    <col min="6402" max="6402" width="3.125" style="160" customWidth="1"/>
    <col min="6403" max="6403" width="15.5" style="160" customWidth="1"/>
    <col min="6404" max="6404" width="16.75" style="160" customWidth="1"/>
    <col min="6405" max="6405" width="23.25" style="160" customWidth="1"/>
    <col min="6406" max="6410" width="10.125" style="160" customWidth="1"/>
    <col min="6411" max="6411" width="8.75" style="160" customWidth="1"/>
    <col min="6412" max="6412" width="16.75" style="160" customWidth="1"/>
    <col min="6413" max="6413" width="23.25" style="160" customWidth="1"/>
    <col min="6414" max="6418" width="10.125" style="160" customWidth="1"/>
    <col min="6419" max="6657" width="8.75" style="160"/>
    <col min="6658" max="6658" width="3.125" style="160" customWidth="1"/>
    <col min="6659" max="6659" width="15.5" style="160" customWidth="1"/>
    <col min="6660" max="6660" width="16.75" style="160" customWidth="1"/>
    <col min="6661" max="6661" width="23.25" style="160" customWidth="1"/>
    <col min="6662" max="6666" width="10.125" style="160" customWidth="1"/>
    <col min="6667" max="6667" width="8.75" style="160" customWidth="1"/>
    <col min="6668" max="6668" width="16.75" style="160" customWidth="1"/>
    <col min="6669" max="6669" width="23.25" style="160" customWidth="1"/>
    <col min="6670" max="6674" width="10.125" style="160" customWidth="1"/>
    <col min="6675" max="6913" width="8.75" style="160"/>
    <col min="6914" max="6914" width="3.125" style="160" customWidth="1"/>
    <col min="6915" max="6915" width="15.5" style="160" customWidth="1"/>
    <col min="6916" max="6916" width="16.75" style="160" customWidth="1"/>
    <col min="6917" max="6917" width="23.25" style="160" customWidth="1"/>
    <col min="6918" max="6922" width="10.125" style="160" customWidth="1"/>
    <col min="6923" max="6923" width="8.75" style="160" customWidth="1"/>
    <col min="6924" max="6924" width="16.75" style="160" customWidth="1"/>
    <col min="6925" max="6925" width="23.25" style="160" customWidth="1"/>
    <col min="6926" max="6930" width="10.125" style="160" customWidth="1"/>
    <col min="6931" max="7169" width="8.75" style="160"/>
    <col min="7170" max="7170" width="3.125" style="160" customWidth="1"/>
    <col min="7171" max="7171" width="15.5" style="160" customWidth="1"/>
    <col min="7172" max="7172" width="16.75" style="160" customWidth="1"/>
    <col min="7173" max="7173" width="23.25" style="160" customWidth="1"/>
    <col min="7174" max="7178" width="10.125" style="160" customWidth="1"/>
    <col min="7179" max="7179" width="8.75" style="160" customWidth="1"/>
    <col min="7180" max="7180" width="16.75" style="160" customWidth="1"/>
    <col min="7181" max="7181" width="23.25" style="160" customWidth="1"/>
    <col min="7182" max="7186" width="10.125" style="160" customWidth="1"/>
    <col min="7187" max="7425" width="8.75" style="160"/>
    <col min="7426" max="7426" width="3.125" style="160" customWidth="1"/>
    <col min="7427" max="7427" width="15.5" style="160" customWidth="1"/>
    <col min="7428" max="7428" width="16.75" style="160" customWidth="1"/>
    <col min="7429" max="7429" width="23.25" style="160" customWidth="1"/>
    <col min="7430" max="7434" width="10.125" style="160" customWidth="1"/>
    <col min="7435" max="7435" width="8.75" style="160" customWidth="1"/>
    <col min="7436" max="7436" width="16.75" style="160" customWidth="1"/>
    <col min="7437" max="7437" width="23.25" style="160" customWidth="1"/>
    <col min="7438" max="7442" width="10.125" style="160" customWidth="1"/>
    <col min="7443" max="7681" width="8.75" style="160"/>
    <col min="7682" max="7682" width="3.125" style="160" customWidth="1"/>
    <col min="7683" max="7683" width="15.5" style="160" customWidth="1"/>
    <col min="7684" max="7684" width="16.75" style="160" customWidth="1"/>
    <col min="7685" max="7685" width="23.25" style="160" customWidth="1"/>
    <col min="7686" max="7690" width="10.125" style="160" customWidth="1"/>
    <col min="7691" max="7691" width="8.75" style="160" customWidth="1"/>
    <col min="7692" max="7692" width="16.75" style="160" customWidth="1"/>
    <col min="7693" max="7693" width="23.25" style="160" customWidth="1"/>
    <col min="7694" max="7698" width="10.125" style="160" customWidth="1"/>
    <col min="7699" max="7937" width="8.75" style="160"/>
    <col min="7938" max="7938" width="3.125" style="160" customWidth="1"/>
    <col min="7939" max="7939" width="15.5" style="160" customWidth="1"/>
    <col min="7940" max="7940" width="16.75" style="160" customWidth="1"/>
    <col min="7941" max="7941" width="23.25" style="160" customWidth="1"/>
    <col min="7942" max="7946" width="10.125" style="160" customWidth="1"/>
    <col min="7947" max="7947" width="8.75" style="160" customWidth="1"/>
    <col min="7948" max="7948" width="16.75" style="160" customWidth="1"/>
    <col min="7949" max="7949" width="23.25" style="160" customWidth="1"/>
    <col min="7950" max="7954" width="10.125" style="160" customWidth="1"/>
    <col min="7955" max="8193" width="8.75" style="160"/>
    <col min="8194" max="8194" width="3.125" style="160" customWidth="1"/>
    <col min="8195" max="8195" width="15.5" style="160" customWidth="1"/>
    <col min="8196" max="8196" width="16.75" style="160" customWidth="1"/>
    <col min="8197" max="8197" width="23.25" style="160" customWidth="1"/>
    <col min="8198" max="8202" width="10.125" style="160" customWidth="1"/>
    <col min="8203" max="8203" width="8.75" style="160" customWidth="1"/>
    <col min="8204" max="8204" width="16.75" style="160" customWidth="1"/>
    <col min="8205" max="8205" width="23.25" style="160" customWidth="1"/>
    <col min="8206" max="8210" width="10.125" style="160" customWidth="1"/>
    <col min="8211" max="8449" width="8.75" style="160"/>
    <col min="8450" max="8450" width="3.125" style="160" customWidth="1"/>
    <col min="8451" max="8451" width="15.5" style="160" customWidth="1"/>
    <col min="8452" max="8452" width="16.75" style="160" customWidth="1"/>
    <col min="8453" max="8453" width="23.25" style="160" customWidth="1"/>
    <col min="8454" max="8458" width="10.125" style="160" customWidth="1"/>
    <col min="8459" max="8459" width="8.75" style="160" customWidth="1"/>
    <col min="8460" max="8460" width="16.75" style="160" customWidth="1"/>
    <col min="8461" max="8461" width="23.25" style="160" customWidth="1"/>
    <col min="8462" max="8466" width="10.125" style="160" customWidth="1"/>
    <col min="8467" max="8705" width="8.75" style="160"/>
    <col min="8706" max="8706" width="3.125" style="160" customWidth="1"/>
    <col min="8707" max="8707" width="15.5" style="160" customWidth="1"/>
    <col min="8708" max="8708" width="16.75" style="160" customWidth="1"/>
    <col min="8709" max="8709" width="23.25" style="160" customWidth="1"/>
    <col min="8710" max="8714" width="10.125" style="160" customWidth="1"/>
    <col min="8715" max="8715" width="8.75" style="160" customWidth="1"/>
    <col min="8716" max="8716" width="16.75" style="160" customWidth="1"/>
    <col min="8717" max="8717" width="23.25" style="160" customWidth="1"/>
    <col min="8718" max="8722" width="10.125" style="160" customWidth="1"/>
    <col min="8723" max="8961" width="8.75" style="160"/>
    <col min="8962" max="8962" width="3.125" style="160" customWidth="1"/>
    <col min="8963" max="8963" width="15.5" style="160" customWidth="1"/>
    <col min="8964" max="8964" width="16.75" style="160" customWidth="1"/>
    <col min="8965" max="8965" width="23.25" style="160" customWidth="1"/>
    <col min="8966" max="8970" width="10.125" style="160" customWidth="1"/>
    <col min="8971" max="8971" width="8.75" style="160" customWidth="1"/>
    <col min="8972" max="8972" width="16.75" style="160" customWidth="1"/>
    <col min="8973" max="8973" width="23.25" style="160" customWidth="1"/>
    <col min="8974" max="8978" width="10.125" style="160" customWidth="1"/>
    <col min="8979" max="9217" width="8.75" style="160"/>
    <col min="9218" max="9218" width="3.125" style="160" customWidth="1"/>
    <col min="9219" max="9219" width="15.5" style="160" customWidth="1"/>
    <col min="9220" max="9220" width="16.75" style="160" customWidth="1"/>
    <col min="9221" max="9221" width="23.25" style="160" customWidth="1"/>
    <col min="9222" max="9226" width="10.125" style="160" customWidth="1"/>
    <col min="9227" max="9227" width="8.75" style="160" customWidth="1"/>
    <col min="9228" max="9228" width="16.75" style="160" customWidth="1"/>
    <col min="9229" max="9229" width="23.25" style="160" customWidth="1"/>
    <col min="9230" max="9234" width="10.125" style="160" customWidth="1"/>
    <col min="9235" max="9473" width="8.75" style="160"/>
    <col min="9474" max="9474" width="3.125" style="160" customWidth="1"/>
    <col min="9475" max="9475" width="15.5" style="160" customWidth="1"/>
    <col min="9476" max="9476" width="16.75" style="160" customWidth="1"/>
    <col min="9477" max="9477" width="23.25" style="160" customWidth="1"/>
    <col min="9478" max="9482" width="10.125" style="160" customWidth="1"/>
    <col min="9483" max="9483" width="8.75" style="160" customWidth="1"/>
    <col min="9484" max="9484" width="16.75" style="160" customWidth="1"/>
    <col min="9485" max="9485" width="23.25" style="160" customWidth="1"/>
    <col min="9486" max="9490" width="10.125" style="160" customWidth="1"/>
    <col min="9491" max="9729" width="8.75" style="160"/>
    <col min="9730" max="9730" width="3.125" style="160" customWidth="1"/>
    <col min="9731" max="9731" width="15.5" style="160" customWidth="1"/>
    <col min="9732" max="9732" width="16.75" style="160" customWidth="1"/>
    <col min="9733" max="9733" width="23.25" style="160" customWidth="1"/>
    <col min="9734" max="9738" width="10.125" style="160" customWidth="1"/>
    <col min="9739" max="9739" width="8.75" style="160" customWidth="1"/>
    <col min="9740" max="9740" width="16.75" style="160" customWidth="1"/>
    <col min="9741" max="9741" width="23.25" style="160" customWidth="1"/>
    <col min="9742" max="9746" width="10.125" style="160" customWidth="1"/>
    <col min="9747" max="9985" width="8.75" style="160"/>
    <col min="9986" max="9986" width="3.125" style="160" customWidth="1"/>
    <col min="9987" max="9987" width="15.5" style="160" customWidth="1"/>
    <col min="9988" max="9988" width="16.75" style="160" customWidth="1"/>
    <col min="9989" max="9989" width="23.25" style="160" customWidth="1"/>
    <col min="9990" max="9994" width="10.125" style="160" customWidth="1"/>
    <col min="9995" max="9995" width="8.75" style="160" customWidth="1"/>
    <col min="9996" max="9996" width="16.75" style="160" customWidth="1"/>
    <col min="9997" max="9997" width="23.25" style="160" customWidth="1"/>
    <col min="9998" max="10002" width="10.125" style="160" customWidth="1"/>
    <col min="10003" max="10241" width="8.75" style="160"/>
    <col min="10242" max="10242" width="3.125" style="160" customWidth="1"/>
    <col min="10243" max="10243" width="15.5" style="160" customWidth="1"/>
    <col min="10244" max="10244" width="16.75" style="160" customWidth="1"/>
    <col min="10245" max="10245" width="23.25" style="160" customWidth="1"/>
    <col min="10246" max="10250" width="10.125" style="160" customWidth="1"/>
    <col min="10251" max="10251" width="8.75" style="160" customWidth="1"/>
    <col min="10252" max="10252" width="16.75" style="160" customWidth="1"/>
    <col min="10253" max="10253" width="23.25" style="160" customWidth="1"/>
    <col min="10254" max="10258" width="10.125" style="160" customWidth="1"/>
    <col min="10259" max="10497" width="8.75" style="160"/>
    <col min="10498" max="10498" width="3.125" style="160" customWidth="1"/>
    <col min="10499" max="10499" width="15.5" style="160" customWidth="1"/>
    <col min="10500" max="10500" width="16.75" style="160" customWidth="1"/>
    <col min="10501" max="10501" width="23.25" style="160" customWidth="1"/>
    <col min="10502" max="10506" width="10.125" style="160" customWidth="1"/>
    <col min="10507" max="10507" width="8.75" style="160" customWidth="1"/>
    <col min="10508" max="10508" width="16.75" style="160" customWidth="1"/>
    <col min="10509" max="10509" width="23.25" style="160" customWidth="1"/>
    <col min="10510" max="10514" width="10.125" style="160" customWidth="1"/>
    <col min="10515" max="10753" width="8.75" style="160"/>
    <col min="10754" max="10754" width="3.125" style="160" customWidth="1"/>
    <col min="10755" max="10755" width="15.5" style="160" customWidth="1"/>
    <col min="10756" max="10756" width="16.75" style="160" customWidth="1"/>
    <col min="10757" max="10757" width="23.25" style="160" customWidth="1"/>
    <col min="10758" max="10762" width="10.125" style="160" customWidth="1"/>
    <col min="10763" max="10763" width="8.75" style="160" customWidth="1"/>
    <col min="10764" max="10764" width="16.75" style="160" customWidth="1"/>
    <col min="10765" max="10765" width="23.25" style="160" customWidth="1"/>
    <col min="10766" max="10770" width="10.125" style="160" customWidth="1"/>
    <col min="10771" max="11009" width="8.75" style="160"/>
    <col min="11010" max="11010" width="3.125" style="160" customWidth="1"/>
    <col min="11011" max="11011" width="15.5" style="160" customWidth="1"/>
    <col min="11012" max="11012" width="16.75" style="160" customWidth="1"/>
    <col min="11013" max="11013" width="23.25" style="160" customWidth="1"/>
    <col min="11014" max="11018" width="10.125" style="160" customWidth="1"/>
    <col min="11019" max="11019" width="8.75" style="160" customWidth="1"/>
    <col min="11020" max="11020" width="16.75" style="160" customWidth="1"/>
    <col min="11021" max="11021" width="23.25" style="160" customWidth="1"/>
    <col min="11022" max="11026" width="10.125" style="160" customWidth="1"/>
    <col min="11027" max="11265" width="8.75" style="160"/>
    <col min="11266" max="11266" width="3.125" style="160" customWidth="1"/>
    <col min="11267" max="11267" width="15.5" style="160" customWidth="1"/>
    <col min="11268" max="11268" width="16.75" style="160" customWidth="1"/>
    <col min="11269" max="11269" width="23.25" style="160" customWidth="1"/>
    <col min="11270" max="11274" width="10.125" style="160" customWidth="1"/>
    <col min="11275" max="11275" width="8.75" style="160" customWidth="1"/>
    <col min="11276" max="11276" width="16.75" style="160" customWidth="1"/>
    <col min="11277" max="11277" width="23.25" style="160" customWidth="1"/>
    <col min="11278" max="11282" width="10.125" style="160" customWidth="1"/>
    <col min="11283" max="11521" width="8.75" style="160"/>
    <col min="11522" max="11522" width="3.125" style="160" customWidth="1"/>
    <col min="11523" max="11523" width="15.5" style="160" customWidth="1"/>
    <col min="11524" max="11524" width="16.75" style="160" customWidth="1"/>
    <col min="11525" max="11525" width="23.25" style="160" customWidth="1"/>
    <col min="11526" max="11530" width="10.125" style="160" customWidth="1"/>
    <col min="11531" max="11531" width="8.75" style="160" customWidth="1"/>
    <col min="11532" max="11532" width="16.75" style="160" customWidth="1"/>
    <col min="11533" max="11533" width="23.25" style="160" customWidth="1"/>
    <col min="11534" max="11538" width="10.125" style="160" customWidth="1"/>
    <col min="11539" max="11777" width="8.75" style="160"/>
    <col min="11778" max="11778" width="3.125" style="160" customWidth="1"/>
    <col min="11779" max="11779" width="15.5" style="160" customWidth="1"/>
    <col min="11780" max="11780" width="16.75" style="160" customWidth="1"/>
    <col min="11781" max="11781" width="23.25" style="160" customWidth="1"/>
    <col min="11782" max="11786" width="10.125" style="160" customWidth="1"/>
    <col min="11787" max="11787" width="8.75" style="160" customWidth="1"/>
    <col min="11788" max="11788" width="16.75" style="160" customWidth="1"/>
    <col min="11789" max="11789" width="23.25" style="160" customWidth="1"/>
    <col min="11790" max="11794" width="10.125" style="160" customWidth="1"/>
    <col min="11795" max="12033" width="8.75" style="160"/>
    <col min="12034" max="12034" width="3.125" style="160" customWidth="1"/>
    <col min="12035" max="12035" width="15.5" style="160" customWidth="1"/>
    <col min="12036" max="12036" width="16.75" style="160" customWidth="1"/>
    <col min="12037" max="12037" width="23.25" style="160" customWidth="1"/>
    <col min="12038" max="12042" width="10.125" style="160" customWidth="1"/>
    <col min="12043" max="12043" width="8.75" style="160" customWidth="1"/>
    <col min="12044" max="12044" width="16.75" style="160" customWidth="1"/>
    <col min="12045" max="12045" width="23.25" style="160" customWidth="1"/>
    <col min="12046" max="12050" width="10.125" style="160" customWidth="1"/>
    <col min="12051" max="12289" width="8.75" style="160"/>
    <col min="12290" max="12290" width="3.125" style="160" customWidth="1"/>
    <col min="12291" max="12291" width="15.5" style="160" customWidth="1"/>
    <col min="12292" max="12292" width="16.75" style="160" customWidth="1"/>
    <col min="12293" max="12293" width="23.25" style="160" customWidth="1"/>
    <col min="12294" max="12298" width="10.125" style="160" customWidth="1"/>
    <col min="12299" max="12299" width="8.75" style="160" customWidth="1"/>
    <col min="12300" max="12300" width="16.75" style="160" customWidth="1"/>
    <col min="12301" max="12301" width="23.25" style="160" customWidth="1"/>
    <col min="12302" max="12306" width="10.125" style="160" customWidth="1"/>
    <col min="12307" max="12545" width="8.75" style="160"/>
    <col min="12546" max="12546" width="3.125" style="160" customWidth="1"/>
    <col min="12547" max="12547" width="15.5" style="160" customWidth="1"/>
    <col min="12548" max="12548" width="16.75" style="160" customWidth="1"/>
    <col min="12549" max="12549" width="23.25" style="160" customWidth="1"/>
    <col min="12550" max="12554" width="10.125" style="160" customWidth="1"/>
    <col min="12555" max="12555" width="8.75" style="160" customWidth="1"/>
    <col min="12556" max="12556" width="16.75" style="160" customWidth="1"/>
    <col min="12557" max="12557" width="23.25" style="160" customWidth="1"/>
    <col min="12558" max="12562" width="10.125" style="160" customWidth="1"/>
    <col min="12563" max="12801" width="8.75" style="160"/>
    <col min="12802" max="12802" width="3.125" style="160" customWidth="1"/>
    <col min="12803" max="12803" width="15.5" style="160" customWidth="1"/>
    <col min="12804" max="12804" width="16.75" style="160" customWidth="1"/>
    <col min="12805" max="12805" width="23.25" style="160" customWidth="1"/>
    <col min="12806" max="12810" width="10.125" style="160" customWidth="1"/>
    <col min="12811" max="12811" width="8.75" style="160" customWidth="1"/>
    <col min="12812" max="12812" width="16.75" style="160" customWidth="1"/>
    <col min="12813" max="12813" width="23.25" style="160" customWidth="1"/>
    <col min="12814" max="12818" width="10.125" style="160" customWidth="1"/>
    <col min="12819" max="13057" width="8.75" style="160"/>
    <col min="13058" max="13058" width="3.125" style="160" customWidth="1"/>
    <col min="13059" max="13059" width="15.5" style="160" customWidth="1"/>
    <col min="13060" max="13060" width="16.75" style="160" customWidth="1"/>
    <col min="13061" max="13061" width="23.25" style="160" customWidth="1"/>
    <col min="13062" max="13066" width="10.125" style="160" customWidth="1"/>
    <col min="13067" max="13067" width="8.75" style="160" customWidth="1"/>
    <col min="13068" max="13068" width="16.75" style="160" customWidth="1"/>
    <col min="13069" max="13069" width="23.25" style="160" customWidth="1"/>
    <col min="13070" max="13074" width="10.125" style="160" customWidth="1"/>
    <col min="13075" max="13313" width="8.75" style="160"/>
    <col min="13314" max="13314" width="3.125" style="160" customWidth="1"/>
    <col min="13315" max="13315" width="15.5" style="160" customWidth="1"/>
    <col min="13316" max="13316" width="16.75" style="160" customWidth="1"/>
    <col min="13317" max="13317" width="23.25" style="160" customWidth="1"/>
    <col min="13318" max="13322" width="10.125" style="160" customWidth="1"/>
    <col min="13323" max="13323" width="8.75" style="160" customWidth="1"/>
    <col min="13324" max="13324" width="16.75" style="160" customWidth="1"/>
    <col min="13325" max="13325" width="23.25" style="160" customWidth="1"/>
    <col min="13326" max="13330" width="10.125" style="160" customWidth="1"/>
    <col min="13331" max="13569" width="8.75" style="160"/>
    <col min="13570" max="13570" width="3.125" style="160" customWidth="1"/>
    <col min="13571" max="13571" width="15.5" style="160" customWidth="1"/>
    <col min="13572" max="13572" width="16.75" style="160" customWidth="1"/>
    <col min="13573" max="13573" width="23.25" style="160" customWidth="1"/>
    <col min="13574" max="13578" width="10.125" style="160" customWidth="1"/>
    <col min="13579" max="13579" width="8.75" style="160" customWidth="1"/>
    <col min="13580" max="13580" width="16.75" style="160" customWidth="1"/>
    <col min="13581" max="13581" width="23.25" style="160" customWidth="1"/>
    <col min="13582" max="13586" width="10.125" style="160" customWidth="1"/>
    <col min="13587" max="13825" width="8.75" style="160"/>
    <col min="13826" max="13826" width="3.125" style="160" customWidth="1"/>
    <col min="13827" max="13827" width="15.5" style="160" customWidth="1"/>
    <col min="13828" max="13828" width="16.75" style="160" customWidth="1"/>
    <col min="13829" max="13829" width="23.25" style="160" customWidth="1"/>
    <col min="13830" max="13834" width="10.125" style="160" customWidth="1"/>
    <col min="13835" max="13835" width="8.75" style="160" customWidth="1"/>
    <col min="13836" max="13836" width="16.75" style="160" customWidth="1"/>
    <col min="13837" max="13837" width="23.25" style="160" customWidth="1"/>
    <col min="13838" max="13842" width="10.125" style="160" customWidth="1"/>
    <col min="13843" max="14081" width="8.75" style="160"/>
    <col min="14082" max="14082" width="3.125" style="160" customWidth="1"/>
    <col min="14083" max="14083" width="15.5" style="160" customWidth="1"/>
    <col min="14084" max="14084" width="16.75" style="160" customWidth="1"/>
    <col min="14085" max="14085" width="23.25" style="160" customWidth="1"/>
    <col min="14086" max="14090" width="10.125" style="160" customWidth="1"/>
    <col min="14091" max="14091" width="8.75" style="160" customWidth="1"/>
    <col min="14092" max="14092" width="16.75" style="160" customWidth="1"/>
    <col min="14093" max="14093" width="23.25" style="160" customWidth="1"/>
    <col min="14094" max="14098" width="10.125" style="160" customWidth="1"/>
    <col min="14099" max="14337" width="8.75" style="160"/>
    <col min="14338" max="14338" width="3.125" style="160" customWidth="1"/>
    <col min="14339" max="14339" width="15.5" style="160" customWidth="1"/>
    <col min="14340" max="14340" width="16.75" style="160" customWidth="1"/>
    <col min="14341" max="14341" width="23.25" style="160" customWidth="1"/>
    <col min="14342" max="14346" width="10.125" style="160" customWidth="1"/>
    <col min="14347" max="14347" width="8.75" style="160" customWidth="1"/>
    <col min="14348" max="14348" width="16.75" style="160" customWidth="1"/>
    <col min="14349" max="14349" width="23.25" style="160" customWidth="1"/>
    <col min="14350" max="14354" width="10.125" style="160" customWidth="1"/>
    <col min="14355" max="14593" width="8.75" style="160"/>
    <col min="14594" max="14594" width="3.125" style="160" customWidth="1"/>
    <col min="14595" max="14595" width="15.5" style="160" customWidth="1"/>
    <col min="14596" max="14596" width="16.75" style="160" customWidth="1"/>
    <col min="14597" max="14597" width="23.25" style="160" customWidth="1"/>
    <col min="14598" max="14602" width="10.125" style="160" customWidth="1"/>
    <col min="14603" max="14603" width="8.75" style="160" customWidth="1"/>
    <col min="14604" max="14604" width="16.75" style="160" customWidth="1"/>
    <col min="14605" max="14605" width="23.25" style="160" customWidth="1"/>
    <col min="14606" max="14610" width="10.125" style="160" customWidth="1"/>
    <col min="14611" max="14849" width="8.75" style="160"/>
    <col min="14850" max="14850" width="3.125" style="160" customWidth="1"/>
    <col min="14851" max="14851" width="15.5" style="160" customWidth="1"/>
    <col min="14852" max="14852" width="16.75" style="160" customWidth="1"/>
    <col min="14853" max="14853" width="23.25" style="160" customWidth="1"/>
    <col min="14854" max="14858" width="10.125" style="160" customWidth="1"/>
    <col min="14859" max="14859" width="8.75" style="160" customWidth="1"/>
    <col min="14860" max="14860" width="16.75" style="160" customWidth="1"/>
    <col min="14861" max="14861" width="23.25" style="160" customWidth="1"/>
    <col min="14862" max="14866" width="10.125" style="160" customWidth="1"/>
    <col min="14867" max="15105" width="8.75" style="160"/>
    <col min="15106" max="15106" width="3.125" style="160" customWidth="1"/>
    <col min="15107" max="15107" width="15.5" style="160" customWidth="1"/>
    <col min="15108" max="15108" width="16.75" style="160" customWidth="1"/>
    <col min="15109" max="15109" width="23.25" style="160" customWidth="1"/>
    <col min="15110" max="15114" width="10.125" style="160" customWidth="1"/>
    <col min="15115" max="15115" width="8.75" style="160" customWidth="1"/>
    <col min="15116" max="15116" width="16.75" style="160" customWidth="1"/>
    <col min="15117" max="15117" width="23.25" style="160" customWidth="1"/>
    <col min="15118" max="15122" width="10.125" style="160" customWidth="1"/>
    <col min="15123" max="15361" width="8.75" style="160"/>
    <col min="15362" max="15362" width="3.125" style="160" customWidth="1"/>
    <col min="15363" max="15363" width="15.5" style="160" customWidth="1"/>
    <col min="15364" max="15364" width="16.75" style="160" customWidth="1"/>
    <col min="15365" max="15365" width="23.25" style="160" customWidth="1"/>
    <col min="15366" max="15370" width="10.125" style="160" customWidth="1"/>
    <col min="15371" max="15371" width="8.75" style="160" customWidth="1"/>
    <col min="15372" max="15372" width="16.75" style="160" customWidth="1"/>
    <col min="15373" max="15373" width="23.25" style="160" customWidth="1"/>
    <col min="15374" max="15378" width="10.125" style="160" customWidth="1"/>
    <col min="15379" max="15617" width="8.75" style="160"/>
    <col min="15618" max="15618" width="3.125" style="160" customWidth="1"/>
    <col min="15619" max="15619" width="15.5" style="160" customWidth="1"/>
    <col min="15620" max="15620" width="16.75" style="160" customWidth="1"/>
    <col min="15621" max="15621" width="23.25" style="160" customWidth="1"/>
    <col min="15622" max="15626" width="10.125" style="160" customWidth="1"/>
    <col min="15627" max="15627" width="8.75" style="160" customWidth="1"/>
    <col min="15628" max="15628" width="16.75" style="160" customWidth="1"/>
    <col min="15629" max="15629" width="23.25" style="160" customWidth="1"/>
    <col min="15630" max="15634" width="10.125" style="160" customWidth="1"/>
    <col min="15635" max="15873" width="8.75" style="160"/>
    <col min="15874" max="15874" width="3.125" style="160" customWidth="1"/>
    <col min="15875" max="15875" width="15.5" style="160" customWidth="1"/>
    <col min="15876" max="15876" width="16.75" style="160" customWidth="1"/>
    <col min="15877" max="15877" width="23.25" style="160" customWidth="1"/>
    <col min="15878" max="15882" width="10.125" style="160" customWidth="1"/>
    <col min="15883" max="15883" width="8.75" style="160" customWidth="1"/>
    <col min="15884" max="15884" width="16.75" style="160" customWidth="1"/>
    <col min="15885" max="15885" width="23.25" style="160" customWidth="1"/>
    <col min="15886" max="15890" width="10.125" style="160" customWidth="1"/>
    <col min="15891" max="16129" width="8.75" style="160"/>
    <col min="16130" max="16130" width="3.125" style="160" customWidth="1"/>
    <col min="16131" max="16131" width="15.5" style="160" customWidth="1"/>
    <col min="16132" max="16132" width="16.75" style="160" customWidth="1"/>
    <col min="16133" max="16133" width="23.25" style="160" customWidth="1"/>
    <col min="16134" max="16138" width="10.125" style="160" customWidth="1"/>
    <col min="16139" max="16139" width="8.75" style="160" customWidth="1"/>
    <col min="16140" max="16140" width="16.75" style="160" customWidth="1"/>
    <col min="16141" max="16141" width="23.25" style="160" customWidth="1"/>
    <col min="16142" max="16146" width="10.125" style="160" customWidth="1"/>
    <col min="16147" max="16384" width="8.75" style="160"/>
  </cols>
  <sheetData>
    <row r="1" spans="2:10" ht="15" thickBot="1"/>
    <row r="2" spans="2:10">
      <c r="B2" s="160"/>
      <c r="F2" s="161" t="s">
        <v>271</v>
      </c>
      <c r="G2" s="162" t="s">
        <v>272</v>
      </c>
      <c r="H2" s="162" t="s">
        <v>273</v>
      </c>
      <c r="I2" s="162" t="s">
        <v>274</v>
      </c>
      <c r="J2" s="163" t="s">
        <v>275</v>
      </c>
    </row>
    <row r="3" spans="2:10" ht="30.75">
      <c r="C3" s="164" t="s">
        <v>276</v>
      </c>
      <c r="D3" s="165"/>
      <c r="F3" s="166"/>
      <c r="G3" s="167"/>
      <c r="H3" s="167"/>
      <c r="I3" s="167"/>
      <c r="J3" s="168"/>
    </row>
    <row r="4" spans="2:10" ht="21.75" thickBot="1">
      <c r="C4" s="169"/>
      <c r="D4" s="170" t="s">
        <v>277</v>
      </c>
      <c r="E4" s="171"/>
      <c r="F4" s="172"/>
      <c r="G4" s="173"/>
      <c r="H4" s="173"/>
      <c r="I4" s="173"/>
      <c r="J4" s="174"/>
    </row>
    <row r="5" spans="2:10" ht="20.25">
      <c r="C5" s="175"/>
      <c r="D5" s="272" t="s">
        <v>411</v>
      </c>
      <c r="E5" s="272"/>
      <c r="F5" s="176"/>
      <c r="G5" s="177" t="s">
        <v>270</v>
      </c>
      <c r="H5" s="178" t="s">
        <v>420</v>
      </c>
      <c r="I5" s="179"/>
      <c r="J5" s="180"/>
    </row>
    <row r="6" spans="2:10" ht="14.45" customHeight="1">
      <c r="C6" s="181"/>
      <c r="D6" s="273" t="s">
        <v>409</v>
      </c>
      <c r="E6" s="274"/>
      <c r="F6" s="275"/>
      <c r="G6" s="183"/>
      <c r="H6" s="184"/>
      <c r="I6" s="182"/>
      <c r="J6" s="185"/>
    </row>
    <row r="7" spans="2:10" ht="18" customHeight="1">
      <c r="C7" s="186" t="s">
        <v>278</v>
      </c>
      <c r="D7" s="276"/>
      <c r="E7" s="277"/>
      <c r="F7" s="278"/>
      <c r="G7" s="183" t="s">
        <v>279</v>
      </c>
      <c r="H7" s="235" t="s">
        <v>389</v>
      </c>
      <c r="I7" s="236"/>
      <c r="J7" s="237"/>
    </row>
    <row r="8" spans="2:10" ht="15" customHeight="1">
      <c r="C8" s="187"/>
      <c r="D8" s="279"/>
      <c r="E8" s="280"/>
      <c r="F8" s="281"/>
      <c r="G8" s="189"/>
      <c r="H8" s="190"/>
      <c r="I8" s="188"/>
      <c r="J8" s="180"/>
    </row>
    <row r="9" spans="2:10" ht="14.45" customHeight="1">
      <c r="C9" s="191"/>
      <c r="D9" s="192"/>
      <c r="E9" s="193"/>
      <c r="F9" s="182"/>
      <c r="G9" s="182"/>
      <c r="H9" s="171"/>
      <c r="I9" s="182"/>
      <c r="J9" s="185"/>
    </row>
    <row r="10" spans="2:10" ht="17.25">
      <c r="C10" s="194"/>
      <c r="D10" s="195" t="s">
        <v>280</v>
      </c>
      <c r="E10" s="196"/>
      <c r="F10" s="182" t="s">
        <v>281</v>
      </c>
      <c r="G10" s="182"/>
      <c r="H10" s="182"/>
      <c r="I10" s="182"/>
      <c r="J10" s="185"/>
    </row>
    <row r="11" spans="2:10" ht="14.45" customHeight="1">
      <c r="C11" s="197"/>
      <c r="D11" s="198"/>
      <c r="E11" s="193"/>
      <c r="F11" s="182"/>
      <c r="G11" s="182"/>
      <c r="H11" s="182"/>
      <c r="I11" s="182"/>
      <c r="J11" s="185"/>
    </row>
    <row r="12" spans="2:10" ht="34.5">
      <c r="C12" s="199" t="s">
        <v>282</v>
      </c>
      <c r="D12" s="195" t="s">
        <v>283</v>
      </c>
      <c r="E12" s="196"/>
      <c r="F12" s="182" t="s">
        <v>281</v>
      </c>
      <c r="G12" s="182"/>
      <c r="H12" s="182"/>
      <c r="I12" s="182"/>
      <c r="J12" s="185"/>
    </row>
    <row r="13" spans="2:10" ht="14.45" customHeight="1">
      <c r="C13" s="191"/>
      <c r="D13" s="198"/>
      <c r="E13" s="193"/>
      <c r="F13" s="182"/>
      <c r="G13" s="182"/>
      <c r="H13" s="182"/>
      <c r="I13" s="182"/>
      <c r="J13" s="185"/>
    </row>
    <row r="14" spans="2:10" ht="17.25">
      <c r="C14" s="194"/>
      <c r="D14" s="195" t="s">
        <v>284</v>
      </c>
      <c r="E14" s="196"/>
      <c r="F14" s="182" t="s">
        <v>281</v>
      </c>
      <c r="G14" s="200" t="s">
        <v>285</v>
      </c>
      <c r="H14" s="182"/>
      <c r="I14" s="182"/>
      <c r="J14" s="185"/>
    </row>
    <row r="15" spans="2:10" ht="14.45" customHeight="1">
      <c r="C15" s="201"/>
      <c r="D15" s="202"/>
      <c r="E15" s="203"/>
      <c r="F15" s="188"/>
      <c r="G15" s="188"/>
      <c r="H15" s="188"/>
      <c r="I15" s="188"/>
      <c r="J15" s="180"/>
    </row>
    <row r="16" spans="2:10" ht="22.5">
      <c r="C16" s="249" t="s">
        <v>286</v>
      </c>
      <c r="D16" s="204"/>
      <c r="E16" s="205"/>
      <c r="F16" s="206" t="s">
        <v>287</v>
      </c>
      <c r="G16" s="296"/>
      <c r="H16" s="297"/>
      <c r="I16" s="297"/>
      <c r="J16" s="298"/>
    </row>
    <row r="17" spans="2:10" ht="16.899999999999999" customHeight="1">
      <c r="C17" s="238" t="s">
        <v>406</v>
      </c>
      <c r="D17" s="239" t="s">
        <v>295</v>
      </c>
      <c r="E17" s="268">
        <v>0.25</v>
      </c>
      <c r="F17" s="208"/>
      <c r="G17" s="299" t="s">
        <v>410</v>
      </c>
      <c r="H17" s="300"/>
      <c r="I17" s="300"/>
      <c r="J17" s="301"/>
    </row>
    <row r="18" spans="2:10">
      <c r="C18" s="209"/>
      <c r="D18" s="160" t="s">
        <v>298</v>
      </c>
      <c r="E18" s="210"/>
      <c r="F18" s="243" t="s">
        <v>288</v>
      </c>
      <c r="G18" s="302" t="s">
        <v>422</v>
      </c>
      <c r="H18" s="292"/>
      <c r="I18" s="292"/>
      <c r="J18" s="293"/>
    </row>
    <row r="19" spans="2:10" ht="17.25">
      <c r="C19" s="209"/>
      <c r="D19" s="207" t="s">
        <v>375</v>
      </c>
      <c r="E19" s="210"/>
      <c r="F19" s="211"/>
      <c r="G19" s="245"/>
      <c r="H19" s="246"/>
      <c r="I19" s="246"/>
      <c r="J19" s="247"/>
    </row>
    <row r="20" spans="2:10">
      <c r="C20" s="214"/>
      <c r="D20" s="207" t="s">
        <v>299</v>
      </c>
      <c r="E20" s="215"/>
      <c r="F20" s="208"/>
      <c r="G20" s="216"/>
      <c r="H20" s="217"/>
      <c r="I20" s="217"/>
      <c r="J20" s="218"/>
    </row>
    <row r="21" spans="2:10">
      <c r="C21" s="214"/>
      <c r="D21" s="207" t="s">
        <v>297</v>
      </c>
      <c r="E21" s="244" t="s">
        <v>296</v>
      </c>
      <c r="F21" s="220"/>
      <c r="G21" s="221" t="s">
        <v>289</v>
      </c>
      <c r="J21" s="168"/>
    </row>
    <row r="22" spans="2:10">
      <c r="C22" s="214"/>
      <c r="D22" s="160" t="s">
        <v>393</v>
      </c>
      <c r="E22" s="219" t="s">
        <v>391</v>
      </c>
      <c r="F22" s="208" t="s">
        <v>290</v>
      </c>
      <c r="G22" s="222"/>
      <c r="J22" s="168"/>
    </row>
    <row r="23" spans="2:10">
      <c r="C23" s="223"/>
      <c r="E23" s="219"/>
      <c r="F23" s="224"/>
      <c r="G23" s="225" t="s">
        <v>291</v>
      </c>
      <c r="J23" s="168"/>
    </row>
    <row r="24" spans="2:10">
      <c r="C24" s="248" t="s">
        <v>390</v>
      </c>
      <c r="D24" s="226" t="s">
        <v>295</v>
      </c>
      <c r="E24" s="267">
        <v>0.24</v>
      </c>
      <c r="F24" s="227"/>
      <c r="G24" s="212"/>
      <c r="H24" s="213"/>
      <c r="I24" s="213"/>
      <c r="J24" s="174"/>
    </row>
    <row r="25" spans="2:10">
      <c r="C25" s="214"/>
      <c r="D25" s="207" t="s">
        <v>300</v>
      </c>
      <c r="E25" s="228"/>
      <c r="F25" s="282" t="s">
        <v>292</v>
      </c>
      <c r="G25" s="284" t="s">
        <v>293</v>
      </c>
      <c r="H25" s="285"/>
      <c r="I25" s="285"/>
      <c r="J25" s="286"/>
    </row>
    <row r="26" spans="2:10">
      <c r="C26" s="214"/>
      <c r="D26" s="207" t="s">
        <v>354</v>
      </c>
      <c r="E26" s="228"/>
      <c r="F26" s="283"/>
      <c r="G26" s="287"/>
      <c r="H26" s="288"/>
      <c r="I26" s="288"/>
      <c r="J26" s="289"/>
    </row>
    <row r="27" spans="2:10" ht="14.45" customHeight="1">
      <c r="B27" s="241"/>
      <c r="C27" s="240"/>
      <c r="D27" s="160" t="s">
        <v>301</v>
      </c>
      <c r="E27" s="167"/>
      <c r="F27" s="290" t="s">
        <v>294</v>
      </c>
      <c r="G27" s="292" t="s">
        <v>293</v>
      </c>
      <c r="H27" s="292"/>
      <c r="I27" s="292"/>
      <c r="J27" s="293"/>
    </row>
    <row r="28" spans="2:10" ht="14.45" customHeight="1" thickBot="1">
      <c r="B28" s="241"/>
      <c r="C28" s="242"/>
      <c r="D28" s="229" t="s">
        <v>297</v>
      </c>
      <c r="E28" s="230" t="s">
        <v>393</v>
      </c>
      <c r="F28" s="291"/>
      <c r="G28" s="294"/>
      <c r="H28" s="294"/>
      <c r="I28" s="294"/>
      <c r="J28" s="295"/>
    </row>
    <row r="29" spans="2:10">
      <c r="C29" s="231"/>
      <c r="D29" s="231"/>
      <c r="E29" s="231"/>
      <c r="F29" s="231"/>
      <c r="G29" s="231"/>
      <c r="H29" s="231"/>
      <c r="I29" s="231"/>
      <c r="J29" s="231"/>
    </row>
    <row r="30" spans="2:10">
      <c r="C30" s="231"/>
      <c r="D30" s="231"/>
      <c r="E30" s="231"/>
      <c r="F30" s="231"/>
      <c r="G30" s="231"/>
      <c r="H30" s="231"/>
      <c r="I30" s="231"/>
      <c r="J30" s="231"/>
    </row>
    <row r="31" spans="2:10">
      <c r="C31" s="231"/>
      <c r="D31" s="231"/>
      <c r="E31" s="231"/>
      <c r="F31" s="231"/>
      <c r="G31" s="231"/>
      <c r="H31" s="231"/>
      <c r="I31" s="231"/>
      <c r="J31" s="231"/>
    </row>
    <row r="32" spans="2:10">
      <c r="C32" s="231"/>
      <c r="D32" s="231"/>
      <c r="E32" s="231"/>
      <c r="F32" s="231"/>
      <c r="G32" s="231"/>
      <c r="H32" s="231"/>
      <c r="I32" s="231"/>
      <c r="J32" s="231"/>
    </row>
    <row r="33" spans="3:10">
      <c r="C33" s="231"/>
      <c r="D33" s="231"/>
      <c r="E33" s="231"/>
      <c r="F33" s="231"/>
      <c r="G33" s="231"/>
      <c r="H33" s="231"/>
      <c r="I33" s="231"/>
      <c r="J33" s="231"/>
    </row>
    <row r="34" spans="3:10">
      <c r="C34" s="231"/>
      <c r="D34" s="231"/>
      <c r="E34" s="231"/>
      <c r="F34" s="231"/>
      <c r="G34" s="231"/>
      <c r="H34" s="231"/>
      <c r="I34" s="231"/>
      <c r="J34" s="231"/>
    </row>
    <row r="35" spans="3:10" ht="17.25">
      <c r="C35" s="232"/>
      <c r="D35" s="233"/>
      <c r="E35" s="234"/>
      <c r="F35" s="234"/>
      <c r="G35" s="234"/>
      <c r="H35" s="234"/>
      <c r="I35" s="234"/>
      <c r="J35" s="234"/>
    </row>
  </sheetData>
  <mergeCells count="9">
    <mergeCell ref="D5:E5"/>
    <mergeCell ref="D6:F8"/>
    <mergeCell ref="F25:F26"/>
    <mergeCell ref="G25:J26"/>
    <mergeCell ref="F27:F28"/>
    <mergeCell ref="G27:J28"/>
    <mergeCell ref="G16:J16"/>
    <mergeCell ref="G17:J17"/>
    <mergeCell ref="G18:J18"/>
  </mergeCells>
  <phoneticPr fontId="1"/>
  <pageMargins left="0.70866141732283472" right="0" top="0.94488188976377963" bottom="0" header="0" footer="0"/>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57556-66A3-4090-8EFD-CD6C7CB13F26}">
  <dimension ref="A1:K66"/>
  <sheetViews>
    <sheetView view="pageBreakPreview" zoomScale="112" zoomScaleNormal="100" zoomScaleSheetLayoutView="112" workbookViewId="0">
      <selection activeCell="M44" sqref="M44"/>
    </sheetView>
  </sheetViews>
  <sheetFormatPr defaultColWidth="8.75" defaultRowHeight="15.6" customHeight="1"/>
  <cols>
    <col min="1" max="1" width="13.75" style="131" bestFit="1" customWidth="1"/>
    <col min="2" max="2" width="10.875" style="131" customWidth="1"/>
    <col min="3" max="3" width="16.75" style="131" customWidth="1"/>
    <col min="4" max="4" width="13.75" style="131" bestFit="1" customWidth="1"/>
    <col min="5" max="5" width="6.25" style="131" customWidth="1"/>
    <col min="6" max="6" width="8.75" style="131"/>
    <col min="7" max="7" width="12" style="131" customWidth="1"/>
    <col min="8" max="8" width="13.875" style="131" customWidth="1"/>
    <col min="9" max="9" width="8.75" style="131"/>
    <col min="10" max="11" width="10" style="131" customWidth="1"/>
    <col min="12" max="16384" width="8.75" style="131"/>
  </cols>
  <sheetData>
    <row r="1" spans="1:11" ht="15.6" customHeight="1">
      <c r="A1" s="303" t="s">
        <v>0</v>
      </c>
      <c r="B1" s="303"/>
      <c r="C1" s="303"/>
      <c r="D1" s="303"/>
      <c r="E1" s="303"/>
      <c r="F1" s="303"/>
      <c r="G1" s="303"/>
      <c r="H1" s="303"/>
      <c r="I1" s="303"/>
      <c r="J1" s="303"/>
      <c r="K1" s="303"/>
    </row>
    <row r="2" spans="1:11" ht="15.6" customHeight="1">
      <c r="A2" s="1"/>
      <c r="B2" s="1"/>
      <c r="C2" s="2"/>
      <c r="D2" s="2"/>
      <c r="E2" s="3"/>
      <c r="F2" s="2"/>
      <c r="G2" s="2"/>
      <c r="H2" s="4"/>
      <c r="I2" s="4"/>
      <c r="J2" s="4"/>
      <c r="K2" s="4"/>
    </row>
    <row r="3" spans="1:11" s="25" customFormat="1" ht="15.6" customHeight="1">
      <c r="A3" s="132" t="s">
        <v>25</v>
      </c>
      <c r="B3" s="132" t="s">
        <v>1</v>
      </c>
      <c r="C3" s="132" t="s">
        <v>2</v>
      </c>
      <c r="D3" s="132" t="s">
        <v>3</v>
      </c>
      <c r="E3" s="132" t="s">
        <v>4</v>
      </c>
      <c r="F3" s="132" t="s">
        <v>5</v>
      </c>
      <c r="G3" s="132" t="s">
        <v>6</v>
      </c>
      <c r="H3" s="133" t="s">
        <v>7</v>
      </c>
      <c r="I3" s="133" t="s">
        <v>8</v>
      </c>
      <c r="J3" s="133" t="s">
        <v>9</v>
      </c>
      <c r="K3" s="134" t="s">
        <v>10</v>
      </c>
    </row>
    <row r="4" spans="1:11" s="25" customFormat="1" ht="15.6" customHeight="1">
      <c r="A4" s="5"/>
      <c r="B4" s="5"/>
      <c r="C4" s="6"/>
      <c r="D4" s="5"/>
      <c r="E4" s="5"/>
      <c r="F4" s="7"/>
      <c r="G4" s="7"/>
      <c r="H4" s="7"/>
      <c r="I4" s="8"/>
      <c r="J4" s="9"/>
      <c r="K4" s="10"/>
    </row>
    <row r="5" spans="1:11" s="25" customFormat="1" ht="15.6" customHeight="1">
      <c r="A5" s="11" t="s">
        <v>11</v>
      </c>
      <c r="B5" s="11"/>
      <c r="C5" s="11"/>
      <c r="D5" s="12"/>
      <c r="E5" s="12"/>
      <c r="F5" s="13"/>
      <c r="G5" s="13"/>
      <c r="H5" s="13"/>
      <c r="I5" s="13"/>
      <c r="J5" s="14"/>
      <c r="K5" s="15"/>
    </row>
    <row r="6" spans="1:11" s="25" customFormat="1" ht="15.6" customHeight="1">
      <c r="A6" s="146"/>
      <c r="B6" s="304" t="s">
        <v>407</v>
      </c>
      <c r="C6" s="6"/>
      <c r="D6" s="5"/>
      <c r="E6" s="5"/>
      <c r="F6" s="7"/>
      <c r="G6" s="7"/>
      <c r="H6" s="7"/>
      <c r="I6" s="146"/>
      <c r="K6" s="142"/>
    </row>
    <row r="7" spans="1:11" s="25" customFormat="1" ht="15.6" customHeight="1">
      <c r="A7" s="143"/>
      <c r="B7" s="305"/>
      <c r="C7" s="11" t="s">
        <v>12</v>
      </c>
      <c r="D7" s="12" t="s">
        <v>13</v>
      </c>
      <c r="E7" s="12" t="s">
        <v>104</v>
      </c>
      <c r="F7" s="24">
        <f>'設計書（鏡）'!E17</f>
        <v>0.25</v>
      </c>
      <c r="G7" s="13"/>
      <c r="H7" s="13"/>
      <c r="I7" s="143"/>
      <c r="J7" s="14" t="s">
        <v>75</v>
      </c>
      <c r="K7" s="144"/>
    </row>
    <row r="8" spans="1:11" s="25" customFormat="1" ht="15.6" customHeight="1">
      <c r="A8" s="6"/>
      <c r="B8" s="304"/>
      <c r="C8" s="6"/>
      <c r="D8" s="5"/>
      <c r="E8" s="5"/>
      <c r="F8" s="7"/>
      <c r="G8" s="7"/>
      <c r="H8" s="7"/>
      <c r="I8" s="8"/>
      <c r="J8" s="250"/>
      <c r="K8" s="10"/>
    </row>
    <row r="9" spans="1:11" s="25" customFormat="1" ht="15.6" customHeight="1">
      <c r="A9" s="11"/>
      <c r="B9" s="305"/>
      <c r="C9" s="11" t="s">
        <v>14</v>
      </c>
      <c r="D9" s="12" t="s">
        <v>15</v>
      </c>
      <c r="E9" s="12" t="s">
        <v>104</v>
      </c>
      <c r="F9" s="24">
        <f>F7</f>
        <v>0.25</v>
      </c>
      <c r="G9" s="13"/>
      <c r="H9" s="13"/>
      <c r="I9" s="13"/>
      <c r="J9" s="14" t="s">
        <v>402</v>
      </c>
      <c r="K9" s="15"/>
    </row>
    <row r="10" spans="1:11" s="25" customFormat="1" ht="15.6" customHeight="1">
      <c r="A10" s="6"/>
      <c r="B10" s="6"/>
      <c r="C10" s="6"/>
      <c r="D10" s="5"/>
      <c r="E10" s="5"/>
      <c r="F10" s="7"/>
      <c r="G10" s="16"/>
      <c r="H10" s="7"/>
      <c r="I10" s="8"/>
      <c r="J10" s="9"/>
      <c r="K10" s="10"/>
    </row>
    <row r="11" spans="1:11" s="25" customFormat="1" ht="15.6" customHeight="1">
      <c r="A11" s="11"/>
      <c r="B11" s="11"/>
      <c r="C11" s="11" t="s">
        <v>16</v>
      </c>
      <c r="D11" s="12" t="s">
        <v>17</v>
      </c>
      <c r="E11" s="12" t="s">
        <v>104</v>
      </c>
      <c r="F11" s="24">
        <f>F7</f>
        <v>0.25</v>
      </c>
      <c r="G11" s="13"/>
      <c r="H11" s="13"/>
      <c r="I11" s="13"/>
      <c r="J11" s="14" t="s">
        <v>380</v>
      </c>
      <c r="K11" s="15"/>
    </row>
    <row r="12" spans="1:11" s="25" customFormat="1" ht="15.6" customHeight="1">
      <c r="A12" s="6"/>
      <c r="B12" s="6"/>
      <c r="C12" s="6"/>
      <c r="D12" s="5"/>
      <c r="E12" s="5"/>
      <c r="F12" s="120"/>
      <c r="G12" s="7"/>
      <c r="H12" s="7"/>
      <c r="I12" s="8"/>
      <c r="J12" s="9"/>
      <c r="K12" s="10"/>
    </row>
    <row r="13" spans="1:11" s="25" customFormat="1" ht="15.6" customHeight="1">
      <c r="A13" s="11"/>
      <c r="B13" s="11"/>
      <c r="C13" s="11" t="s">
        <v>20</v>
      </c>
      <c r="D13" s="12"/>
      <c r="E13" s="12" t="s">
        <v>19</v>
      </c>
      <c r="F13" s="119">
        <f>F15</f>
        <v>1</v>
      </c>
      <c r="G13" s="13"/>
      <c r="H13" s="13"/>
      <c r="I13" s="13"/>
      <c r="J13" s="14" t="s">
        <v>403</v>
      </c>
      <c r="K13" s="15"/>
    </row>
    <row r="14" spans="1:11" s="25" customFormat="1" ht="15.6" customHeight="1">
      <c r="A14" s="6"/>
      <c r="B14" s="6"/>
      <c r="C14" s="6"/>
      <c r="D14" s="5"/>
      <c r="E14" s="5"/>
      <c r="F14" s="7"/>
      <c r="G14" s="7"/>
      <c r="H14" s="7"/>
      <c r="I14" s="8"/>
      <c r="J14" s="9"/>
      <c r="K14" s="10"/>
    </row>
    <row r="15" spans="1:11" s="25" customFormat="1" ht="15.6" customHeight="1">
      <c r="A15" s="11"/>
      <c r="B15" s="11"/>
      <c r="C15" s="11" t="s">
        <v>18</v>
      </c>
      <c r="D15" s="12"/>
      <c r="E15" s="12" t="s">
        <v>19</v>
      </c>
      <c r="F15" s="119">
        <v>1</v>
      </c>
      <c r="G15" s="13"/>
      <c r="H15" s="13"/>
      <c r="I15" s="13"/>
      <c r="J15" s="14" t="s">
        <v>339</v>
      </c>
      <c r="K15" s="15"/>
    </row>
    <row r="16" spans="1:11" s="25" customFormat="1" ht="15.6" customHeight="1">
      <c r="A16" s="6"/>
      <c r="B16" s="6"/>
      <c r="C16" s="6"/>
      <c r="D16" s="5"/>
      <c r="E16" s="5"/>
      <c r="F16" s="7"/>
      <c r="G16" s="7"/>
      <c r="H16" s="7"/>
      <c r="I16" s="8"/>
      <c r="J16" s="9"/>
      <c r="K16" s="10"/>
    </row>
    <row r="17" spans="1:11" s="25" customFormat="1" ht="15.6" customHeight="1">
      <c r="A17" s="11"/>
      <c r="B17" s="11"/>
      <c r="C17" s="11"/>
      <c r="D17" s="12"/>
      <c r="E17" s="12"/>
      <c r="F17" s="24"/>
      <c r="G17" s="13"/>
      <c r="H17" s="13"/>
      <c r="I17" s="13"/>
      <c r="J17" s="14"/>
      <c r="K17" s="15"/>
    </row>
    <row r="18" spans="1:11" s="25" customFormat="1" ht="15.6" customHeight="1">
      <c r="A18" s="123"/>
      <c r="B18" s="304" t="s">
        <v>408</v>
      </c>
      <c r="C18" s="6"/>
      <c r="D18" s="5"/>
      <c r="E18" s="5"/>
      <c r="F18" s="17"/>
      <c r="G18" s="7"/>
      <c r="H18" s="7"/>
      <c r="I18" s="8"/>
      <c r="J18" s="9"/>
      <c r="K18" s="10"/>
    </row>
    <row r="19" spans="1:11" s="25" customFormat="1" ht="15.6" customHeight="1">
      <c r="A19" s="110"/>
      <c r="B19" s="305"/>
      <c r="C19" s="11" t="s">
        <v>102</v>
      </c>
      <c r="D19" s="12" t="s">
        <v>103</v>
      </c>
      <c r="E19" s="12" t="s">
        <v>104</v>
      </c>
      <c r="F19" s="24">
        <f>'設計書（鏡）'!E24</f>
        <v>0.24</v>
      </c>
      <c r="G19" s="13"/>
      <c r="H19" s="13"/>
      <c r="I19" s="13"/>
      <c r="J19" s="14" t="s">
        <v>404</v>
      </c>
      <c r="K19" s="105"/>
    </row>
    <row r="20" spans="1:11" s="25" customFormat="1" ht="15.6" customHeight="1">
      <c r="A20" s="6"/>
      <c r="B20" s="6"/>
      <c r="C20" s="6"/>
      <c r="D20" s="5"/>
      <c r="E20" s="5"/>
      <c r="F20" s="17"/>
      <c r="G20" s="7"/>
      <c r="H20" s="7"/>
      <c r="I20" s="8"/>
      <c r="J20" s="250"/>
      <c r="K20" s="10"/>
    </row>
    <row r="21" spans="1:11" s="25" customFormat="1" ht="15.6" customHeight="1">
      <c r="A21" s="11"/>
      <c r="B21" s="11"/>
      <c r="C21" s="11" t="s">
        <v>105</v>
      </c>
      <c r="D21" s="12" t="s">
        <v>106</v>
      </c>
      <c r="E21" s="12" t="s">
        <v>104</v>
      </c>
      <c r="F21" s="24">
        <f>F19</f>
        <v>0.24</v>
      </c>
      <c r="G21" s="13"/>
      <c r="H21" s="13"/>
      <c r="I21" s="13"/>
      <c r="J21" s="20" t="s">
        <v>114</v>
      </c>
      <c r="K21" s="18"/>
    </row>
    <row r="22" spans="1:11" s="25" customFormat="1" ht="15.6" customHeight="1">
      <c r="A22" s="6"/>
      <c r="B22" s="6"/>
      <c r="C22" s="6"/>
      <c r="D22" s="5"/>
      <c r="E22" s="5"/>
      <c r="F22" s="17"/>
      <c r="G22" s="7"/>
      <c r="H22" s="7"/>
      <c r="I22" s="8"/>
      <c r="J22" s="256"/>
      <c r="K22" s="10"/>
    </row>
    <row r="23" spans="1:11" s="25" customFormat="1" ht="15.6" customHeight="1">
      <c r="A23" s="19"/>
      <c r="B23" s="12"/>
      <c r="C23" s="118" t="s">
        <v>107</v>
      </c>
      <c r="D23" s="12" t="s">
        <v>108</v>
      </c>
      <c r="E23" s="12" t="s">
        <v>109</v>
      </c>
      <c r="F23" s="121">
        <v>21</v>
      </c>
      <c r="G23" s="13"/>
      <c r="H23" s="13"/>
      <c r="I23" s="13"/>
      <c r="J23" s="14" t="s">
        <v>149</v>
      </c>
      <c r="K23" s="15"/>
    </row>
    <row r="24" spans="1:11" s="25" customFormat="1" ht="15.6" customHeight="1">
      <c r="A24" s="6"/>
      <c r="B24" s="135"/>
      <c r="C24" s="135"/>
      <c r="D24" s="135"/>
      <c r="E24" s="135"/>
      <c r="F24" s="135"/>
      <c r="G24" s="135"/>
      <c r="H24" s="136"/>
      <c r="I24" s="8"/>
      <c r="J24" s="250"/>
      <c r="K24" s="10"/>
    </row>
    <row r="25" spans="1:11" s="25" customFormat="1" ht="15.6" customHeight="1">
      <c r="A25" s="19"/>
      <c r="B25" s="12"/>
      <c r="C25" s="11" t="s">
        <v>110</v>
      </c>
      <c r="D25" s="12"/>
      <c r="E25" s="12" t="s">
        <v>111</v>
      </c>
      <c r="F25" s="119">
        <v>1</v>
      </c>
      <c r="G25" s="150"/>
      <c r="H25" s="13"/>
      <c r="I25" s="13"/>
      <c r="J25" s="20" t="s">
        <v>405</v>
      </c>
      <c r="K25" s="15"/>
    </row>
    <row r="26" spans="1:11" s="25" customFormat="1" ht="15.6" customHeight="1">
      <c r="A26" s="135"/>
      <c r="B26" s="304"/>
      <c r="C26" s="6"/>
      <c r="D26" s="5"/>
      <c r="E26" s="5"/>
      <c r="F26" s="7"/>
      <c r="G26" s="7"/>
      <c r="H26" s="7"/>
      <c r="I26" s="136"/>
      <c r="J26" s="256"/>
      <c r="K26" s="137"/>
    </row>
    <row r="27" spans="1:11" s="25" customFormat="1" ht="15.6" customHeight="1">
      <c r="A27" s="11"/>
      <c r="B27" s="305"/>
      <c r="C27" s="11"/>
      <c r="D27" s="12"/>
      <c r="E27" s="12"/>
      <c r="F27" s="24"/>
      <c r="G27" s="13"/>
      <c r="H27" s="23"/>
      <c r="I27" s="138"/>
      <c r="J27" s="20"/>
      <c r="K27" s="139"/>
    </row>
    <row r="28" spans="1:11" s="25" customFormat="1" ht="15.6" customHeight="1">
      <c r="A28" s="135"/>
      <c r="B28" s="257"/>
      <c r="C28" s="6"/>
      <c r="D28" s="5"/>
      <c r="E28" s="5"/>
      <c r="F28" s="7"/>
      <c r="G28" s="7"/>
      <c r="H28" s="7"/>
      <c r="I28" s="136"/>
      <c r="J28" s="136"/>
      <c r="K28" s="137"/>
    </row>
    <row r="29" spans="1:11" s="25" customFormat="1" ht="15.6" customHeight="1">
      <c r="A29" s="11"/>
      <c r="B29" s="258" t="s">
        <v>112</v>
      </c>
      <c r="C29" s="11"/>
      <c r="D29" s="12"/>
      <c r="E29" s="12"/>
      <c r="F29" s="24"/>
      <c r="G29" s="13"/>
      <c r="H29" s="23"/>
      <c r="I29" s="138"/>
      <c r="J29" s="20"/>
      <c r="K29" s="139"/>
    </row>
    <row r="30" spans="1:11" s="25" customFormat="1" ht="15.6" customHeight="1">
      <c r="A30" s="109"/>
      <c r="B30" s="141"/>
      <c r="C30" s="142"/>
      <c r="D30" s="140"/>
      <c r="E30" s="140"/>
      <c r="F30" s="140"/>
      <c r="G30" s="142"/>
      <c r="H30" s="140"/>
      <c r="I30" s="140"/>
      <c r="K30" s="142"/>
    </row>
    <row r="31" spans="1:11" s="25" customFormat="1" ht="15.6" customHeight="1">
      <c r="A31" s="110"/>
      <c r="B31" s="122" t="s">
        <v>113</v>
      </c>
      <c r="C31" s="144"/>
      <c r="D31" s="143"/>
      <c r="E31" s="143"/>
      <c r="F31" s="143"/>
      <c r="G31" s="144"/>
      <c r="H31" s="252"/>
      <c r="I31" s="143"/>
      <c r="J31" s="153"/>
      <c r="K31" s="144" t="s">
        <v>152</v>
      </c>
    </row>
    <row r="32" spans="1:11" s="25" customFormat="1" ht="15.6" customHeight="1">
      <c r="A32" s="6"/>
      <c r="B32" s="135"/>
      <c r="C32" s="135"/>
      <c r="D32" s="135"/>
      <c r="E32" s="135"/>
      <c r="F32" s="135"/>
      <c r="G32" s="135"/>
      <c r="H32" s="136"/>
      <c r="I32" s="8"/>
      <c r="J32" s="21"/>
      <c r="K32" s="10"/>
    </row>
    <row r="33" spans="1:11" s="25" customFormat="1" ht="15.6" customHeight="1">
      <c r="A33" s="19"/>
      <c r="B33" s="12"/>
      <c r="C33" s="11"/>
      <c r="D33" s="12"/>
      <c r="E33" s="12"/>
      <c r="F33" s="119"/>
      <c r="G33" s="150"/>
      <c r="H33" s="13"/>
      <c r="I33" s="13"/>
      <c r="J33" s="14"/>
      <c r="K33" s="15"/>
    </row>
    <row r="34" spans="1:11" s="25" customFormat="1" ht="15.6" customHeight="1">
      <c r="A34" s="303" t="s">
        <v>0</v>
      </c>
      <c r="B34" s="303"/>
      <c r="C34" s="303"/>
      <c r="D34" s="303"/>
      <c r="E34" s="303"/>
      <c r="F34" s="303"/>
      <c r="G34" s="303"/>
      <c r="H34" s="303"/>
      <c r="I34" s="303"/>
      <c r="J34" s="303"/>
      <c r="K34" s="303"/>
    </row>
    <row r="35" spans="1:11" s="25" customFormat="1" ht="15.6" customHeight="1">
      <c r="A35" s="1"/>
      <c r="B35" s="253"/>
      <c r="H35" s="254"/>
      <c r="J35" s="255"/>
    </row>
    <row r="36" spans="1:11" s="25" customFormat="1" ht="15.6" customHeight="1">
      <c r="A36" s="132" t="s">
        <v>25</v>
      </c>
      <c r="B36" s="132" t="s">
        <v>1</v>
      </c>
      <c r="C36" s="132" t="s">
        <v>2</v>
      </c>
      <c r="D36" s="132" t="s">
        <v>3</v>
      </c>
      <c r="E36" s="132" t="s">
        <v>4</v>
      </c>
      <c r="F36" s="132" t="s">
        <v>5</v>
      </c>
      <c r="G36" s="132" t="s">
        <v>6</v>
      </c>
      <c r="H36" s="133" t="s">
        <v>7</v>
      </c>
      <c r="I36" s="133" t="s">
        <v>8</v>
      </c>
      <c r="J36" s="133" t="s">
        <v>9</v>
      </c>
      <c r="K36" s="134" t="s">
        <v>10</v>
      </c>
    </row>
    <row r="37" spans="1:11" s="25" customFormat="1" ht="15.6" customHeight="1">
      <c r="A37" s="135"/>
      <c r="B37" s="135"/>
      <c r="C37" s="135"/>
      <c r="D37" s="135"/>
      <c r="E37" s="135"/>
      <c r="F37" s="135"/>
      <c r="G37" s="135"/>
      <c r="H37" s="136"/>
      <c r="I37" s="136"/>
      <c r="J37" s="136"/>
      <c r="K37" s="137"/>
    </row>
    <row r="38" spans="1:11" ht="15.6" customHeight="1">
      <c r="A38" s="11" t="s">
        <v>21</v>
      </c>
      <c r="B38" s="12"/>
      <c r="C38" s="12"/>
      <c r="D38" s="12"/>
      <c r="E38" s="12"/>
      <c r="F38" s="12"/>
      <c r="G38" s="12"/>
      <c r="H38" s="13">
        <f>H29+H31</f>
        <v>0</v>
      </c>
      <c r="I38" s="138"/>
      <c r="J38" s="20"/>
      <c r="K38" s="139"/>
    </row>
    <row r="39" spans="1:11" ht="15.6" customHeight="1">
      <c r="A39" s="6"/>
      <c r="B39" s="304"/>
      <c r="C39" s="6"/>
      <c r="D39" s="5"/>
      <c r="E39" s="5"/>
      <c r="F39" s="7"/>
      <c r="G39" s="7"/>
      <c r="H39" s="7"/>
      <c r="I39" s="8"/>
      <c r="J39" s="136"/>
      <c r="K39" s="137"/>
    </row>
    <row r="40" spans="1:11" ht="15.6" customHeight="1">
      <c r="A40" s="11" t="s">
        <v>22</v>
      </c>
      <c r="B40" s="305"/>
      <c r="C40" s="11"/>
      <c r="D40" s="12"/>
      <c r="E40" s="12"/>
      <c r="F40" s="24"/>
      <c r="G40" s="13"/>
      <c r="H40" s="23">
        <f>ROUNDDOWN(H38,-4)</f>
        <v>0</v>
      </c>
      <c r="I40" s="13"/>
      <c r="J40" s="20"/>
      <c r="K40" s="139"/>
    </row>
    <row r="41" spans="1:11" ht="15.6" customHeight="1">
      <c r="A41" s="123"/>
      <c r="B41" s="6"/>
      <c r="C41" s="6"/>
      <c r="D41" s="5"/>
      <c r="E41" s="5"/>
      <c r="F41" s="7"/>
      <c r="G41" s="7"/>
      <c r="H41" s="7"/>
      <c r="I41" s="8"/>
      <c r="J41" s="9"/>
      <c r="K41" s="10"/>
    </row>
    <row r="42" spans="1:11" ht="15.6" customHeight="1">
      <c r="A42" s="124" t="s">
        <v>23</v>
      </c>
      <c r="B42" s="107"/>
      <c r="C42" s="11"/>
      <c r="D42" s="12"/>
      <c r="E42" s="12"/>
      <c r="F42" s="24"/>
      <c r="G42" s="13"/>
      <c r="H42" s="13">
        <f>H40*0.1</f>
        <v>0</v>
      </c>
      <c r="I42" s="13"/>
      <c r="J42" s="14"/>
      <c r="K42" s="105"/>
    </row>
    <row r="43" spans="1:11" ht="15.6" customHeight="1">
      <c r="A43" s="109"/>
      <c r="B43" s="108"/>
      <c r="C43" s="6"/>
      <c r="D43" s="5"/>
      <c r="E43" s="5"/>
      <c r="F43" s="7"/>
      <c r="G43" s="7"/>
      <c r="H43" s="7"/>
      <c r="I43" s="8"/>
      <c r="J43" s="9"/>
      <c r="K43" s="106"/>
    </row>
    <row r="44" spans="1:11" ht="15.6" customHeight="1">
      <c r="A44" s="124" t="s">
        <v>24</v>
      </c>
      <c r="B44" s="107"/>
      <c r="C44" s="102"/>
      <c r="D44" s="101"/>
      <c r="E44" s="12"/>
      <c r="F44" s="24"/>
      <c r="G44" s="104"/>
      <c r="H44" s="103">
        <f>H40+H42</f>
        <v>0</v>
      </c>
      <c r="I44" s="13"/>
      <c r="J44" s="14"/>
      <c r="K44" s="105"/>
    </row>
    <row r="45" spans="1:11" ht="15.6" customHeight="1">
      <c r="A45" s="5"/>
      <c r="B45" s="5"/>
      <c r="C45" s="6"/>
      <c r="D45" s="5"/>
      <c r="E45" s="5"/>
      <c r="F45" s="7"/>
      <c r="G45" s="7"/>
      <c r="H45" s="7"/>
      <c r="I45" s="8"/>
      <c r="J45" s="9"/>
      <c r="K45" s="10"/>
    </row>
    <row r="46" spans="1:11" ht="15.6" customHeight="1">
      <c r="A46" s="11"/>
      <c r="B46" s="11"/>
      <c r="C46" s="11"/>
      <c r="D46" s="12"/>
      <c r="E46" s="12"/>
      <c r="F46" s="13"/>
      <c r="G46" s="13"/>
      <c r="H46" s="13"/>
      <c r="I46" s="13"/>
      <c r="J46" s="14"/>
      <c r="K46" s="15"/>
    </row>
    <row r="47" spans="1:11" ht="15.6" customHeight="1">
      <c r="A47" s="6"/>
      <c r="B47" s="304"/>
      <c r="C47" s="6"/>
      <c r="D47" s="5"/>
      <c r="E47" s="5"/>
      <c r="F47" s="7"/>
      <c r="G47" s="7"/>
      <c r="H47" s="7"/>
      <c r="I47" s="8"/>
      <c r="J47" s="9"/>
      <c r="K47" s="10"/>
    </row>
    <row r="48" spans="1:11" ht="15.6" customHeight="1">
      <c r="A48" s="11"/>
      <c r="B48" s="305"/>
      <c r="C48" s="11"/>
      <c r="D48" s="12"/>
      <c r="E48" s="12"/>
      <c r="F48" s="24"/>
      <c r="G48" s="13"/>
      <c r="H48" s="13"/>
      <c r="I48" s="13"/>
      <c r="J48" s="14"/>
      <c r="K48" s="15"/>
    </row>
    <row r="49" spans="1:11" ht="15.6" customHeight="1">
      <c r="A49" s="6"/>
      <c r="B49" s="6"/>
      <c r="C49" s="6"/>
      <c r="D49" s="5"/>
      <c r="E49" s="5"/>
      <c r="F49" s="7"/>
      <c r="G49" s="7"/>
      <c r="H49" s="7"/>
      <c r="I49" s="8"/>
      <c r="J49" s="9"/>
      <c r="K49" s="10"/>
    </row>
    <row r="50" spans="1:11" ht="15.6" customHeight="1">
      <c r="A50" s="11"/>
      <c r="B50" s="11"/>
      <c r="C50" s="11"/>
      <c r="D50" s="12"/>
      <c r="E50" s="12"/>
      <c r="F50" s="24"/>
      <c r="G50" s="13"/>
      <c r="H50" s="13"/>
      <c r="I50" s="13"/>
      <c r="J50" s="14"/>
      <c r="K50" s="15"/>
    </row>
    <row r="51" spans="1:11" ht="15.6" customHeight="1">
      <c r="A51" s="6"/>
      <c r="B51" s="6"/>
      <c r="C51" s="6"/>
      <c r="D51" s="5"/>
      <c r="E51" s="5"/>
      <c r="F51" s="7"/>
      <c r="G51" s="16"/>
      <c r="H51" s="7"/>
      <c r="I51" s="8"/>
      <c r="J51" s="9"/>
      <c r="K51" s="10"/>
    </row>
    <row r="52" spans="1:11" ht="15.6" customHeight="1">
      <c r="A52" s="11"/>
      <c r="B52" s="11"/>
      <c r="C52" s="11"/>
      <c r="D52" s="12"/>
      <c r="E52" s="12"/>
      <c r="F52" s="24"/>
      <c r="G52" s="13"/>
      <c r="H52" s="13"/>
      <c r="I52" s="13"/>
      <c r="J52" s="14"/>
      <c r="K52" s="15"/>
    </row>
    <row r="53" spans="1:11" ht="15.6" customHeight="1">
      <c r="A53" s="6"/>
      <c r="B53" s="6"/>
      <c r="C53" s="6"/>
      <c r="D53" s="5"/>
      <c r="E53" s="5"/>
      <c r="F53" s="7"/>
      <c r="G53" s="7"/>
      <c r="H53" s="7"/>
      <c r="I53" s="8"/>
      <c r="J53" s="9"/>
      <c r="K53" s="10"/>
    </row>
    <row r="54" spans="1:11" ht="15.6" customHeight="1">
      <c r="A54" s="11"/>
      <c r="B54" s="11"/>
      <c r="C54" s="11"/>
      <c r="D54" s="12"/>
      <c r="E54" s="12"/>
      <c r="F54" s="24"/>
      <c r="G54" s="13"/>
      <c r="H54" s="13"/>
      <c r="I54" s="13"/>
      <c r="J54" s="14"/>
      <c r="K54" s="15"/>
    </row>
    <row r="55" spans="1:11" ht="15.6" customHeight="1">
      <c r="A55" s="6"/>
      <c r="B55" s="6"/>
      <c r="C55" s="6"/>
      <c r="D55" s="5"/>
      <c r="E55" s="5"/>
      <c r="F55" s="17"/>
      <c r="G55" s="7"/>
      <c r="H55" s="7"/>
      <c r="I55" s="8"/>
      <c r="J55" s="9"/>
      <c r="K55" s="10"/>
    </row>
    <row r="56" spans="1:11" ht="15.6" customHeight="1">
      <c r="A56" s="11"/>
      <c r="B56" s="11"/>
      <c r="C56" s="11"/>
      <c r="D56" s="12"/>
      <c r="E56" s="12"/>
      <c r="F56" s="24"/>
      <c r="G56" s="13"/>
      <c r="H56" s="13"/>
      <c r="I56" s="13"/>
      <c r="J56" s="14"/>
      <c r="K56" s="15"/>
    </row>
    <row r="57" spans="1:11" ht="15.6" customHeight="1">
      <c r="A57" s="6"/>
      <c r="B57" s="304"/>
      <c r="C57" s="6"/>
      <c r="D57" s="5"/>
      <c r="E57" s="5"/>
      <c r="F57" s="17"/>
      <c r="G57" s="7"/>
      <c r="H57" s="7"/>
      <c r="I57" s="8"/>
      <c r="J57" s="9"/>
      <c r="K57" s="10"/>
    </row>
    <row r="58" spans="1:11" ht="15.6" customHeight="1">
      <c r="A58" s="11"/>
      <c r="B58" s="305"/>
      <c r="C58" s="11"/>
      <c r="D58" s="12"/>
      <c r="E58" s="12"/>
      <c r="F58" s="24"/>
      <c r="G58" s="13"/>
      <c r="H58" s="13"/>
      <c r="I58" s="13"/>
      <c r="J58" s="14"/>
      <c r="K58" s="18"/>
    </row>
    <row r="59" spans="1:11" ht="15.6" customHeight="1">
      <c r="A59" s="6"/>
      <c r="B59" s="6"/>
      <c r="C59" s="6"/>
      <c r="D59" s="5"/>
      <c r="E59" s="5"/>
      <c r="F59" s="17"/>
      <c r="G59" s="7"/>
      <c r="H59" s="7"/>
      <c r="I59" s="8"/>
      <c r="J59" s="9"/>
      <c r="K59" s="10"/>
    </row>
    <row r="60" spans="1:11" ht="15.6" customHeight="1">
      <c r="A60" s="19"/>
      <c r="B60" s="11"/>
      <c r="C60" s="11"/>
      <c r="D60" s="12"/>
      <c r="E60" s="12"/>
      <c r="F60" s="24"/>
      <c r="G60" s="13"/>
      <c r="H60" s="13"/>
      <c r="I60" s="13"/>
      <c r="J60" s="20"/>
      <c r="K60" s="15"/>
    </row>
    <row r="61" spans="1:11" ht="15.6" customHeight="1">
      <c r="A61" s="6"/>
      <c r="B61" s="6"/>
      <c r="C61" s="6"/>
      <c r="D61" s="5"/>
      <c r="E61" s="5"/>
      <c r="F61" s="17"/>
      <c r="G61" s="7"/>
      <c r="H61" s="7"/>
      <c r="I61" s="8"/>
      <c r="J61" s="21"/>
      <c r="K61" s="10"/>
    </row>
    <row r="62" spans="1:11" ht="15.6" customHeight="1">
      <c r="A62" s="19"/>
      <c r="B62" s="12"/>
      <c r="C62" s="11"/>
      <c r="D62" s="12"/>
      <c r="E62" s="12"/>
      <c r="F62" s="22"/>
      <c r="G62" s="13"/>
      <c r="H62" s="13"/>
      <c r="I62" s="13"/>
      <c r="J62" s="14"/>
      <c r="K62" s="15"/>
    </row>
    <row r="63" spans="1:11" ht="15.6" customHeight="1">
      <c r="A63" s="140"/>
      <c r="B63" s="141"/>
      <c r="C63" s="142"/>
      <c r="D63" s="140"/>
      <c r="E63" s="140"/>
      <c r="F63" s="140"/>
      <c r="G63" s="142"/>
      <c r="H63" s="140"/>
      <c r="I63" s="140"/>
      <c r="J63" s="25"/>
      <c r="K63" s="142"/>
    </row>
    <row r="64" spans="1:11" ht="15.6" customHeight="1">
      <c r="A64" s="143"/>
      <c r="B64" s="144"/>
      <c r="C64" s="144"/>
      <c r="D64" s="143"/>
      <c r="E64" s="143"/>
      <c r="F64" s="143"/>
      <c r="G64" s="144"/>
      <c r="H64" s="143"/>
      <c r="I64" s="143"/>
      <c r="J64" s="145"/>
      <c r="K64" s="144"/>
    </row>
    <row r="65" spans="1:11" ht="15.6" customHeight="1">
      <c r="A65" s="146"/>
      <c r="B65" s="142"/>
      <c r="C65" s="142"/>
      <c r="D65" s="146"/>
      <c r="E65" s="146"/>
      <c r="F65" s="146"/>
      <c r="G65" s="142"/>
      <c r="H65" s="146"/>
      <c r="I65" s="146"/>
      <c r="J65" s="25"/>
      <c r="K65" s="142"/>
    </row>
    <row r="66" spans="1:11" ht="15.6" customHeight="1">
      <c r="A66" s="147"/>
      <c r="B66" s="148"/>
      <c r="C66" s="148"/>
      <c r="D66" s="147"/>
      <c r="E66" s="147"/>
      <c r="F66" s="147"/>
      <c r="G66" s="148"/>
      <c r="H66" s="147"/>
      <c r="I66" s="147"/>
      <c r="J66" s="149"/>
      <c r="K66" s="148"/>
    </row>
  </sheetData>
  <mergeCells count="9">
    <mergeCell ref="A1:K1"/>
    <mergeCell ref="B6:B7"/>
    <mergeCell ref="B57:B58"/>
    <mergeCell ref="B39:B40"/>
    <mergeCell ref="B8:B9"/>
    <mergeCell ref="B18:B19"/>
    <mergeCell ref="B26:B27"/>
    <mergeCell ref="B47:B48"/>
    <mergeCell ref="A34:K34"/>
  </mergeCells>
  <phoneticPr fontId="1"/>
  <pageMargins left="0.51181102362204722" right="0.31496062992125984" top="0.55118110236220474" bottom="0" header="0" footer="0"/>
  <pageSetup paperSize="9" orientation="landscape" r:id="rId1"/>
  <rowBreaks count="1" manualBreakCount="1">
    <brk id="33"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2AC32-B0FE-49C5-A718-C4E29A1A9079}">
  <dimension ref="A1:P672"/>
  <sheetViews>
    <sheetView view="pageBreakPreview" zoomScale="112" zoomScaleNormal="100" zoomScaleSheetLayoutView="112" workbookViewId="0">
      <selection activeCell="F617" sqref="F617"/>
    </sheetView>
  </sheetViews>
  <sheetFormatPr defaultColWidth="8.75" defaultRowHeight="16.149999999999999" customHeight="1"/>
  <cols>
    <col min="1" max="1" width="20" style="86" customWidth="1"/>
    <col min="2" max="2" width="16.5" style="86" customWidth="1"/>
    <col min="3" max="3" width="7.625" style="86" customWidth="1"/>
    <col min="4" max="4" width="10.625" style="86" customWidth="1"/>
    <col min="5" max="5" width="14.625" style="86" customWidth="1"/>
    <col min="6" max="6" width="16.625" style="86" customWidth="1"/>
    <col min="7" max="7" width="11.625" style="86" customWidth="1"/>
    <col min="8" max="8" width="12.25" style="86" customWidth="1"/>
    <col min="9" max="9" width="14.625" style="86" customWidth="1"/>
    <col min="10" max="10" width="5.25" style="86" customWidth="1"/>
    <col min="11" max="11" width="8.75" style="86"/>
    <col min="12" max="13" width="13.75" style="86" bestFit="1" customWidth="1"/>
    <col min="14" max="16384" width="8.75" style="86"/>
  </cols>
  <sheetData>
    <row r="1" spans="1:10" ht="16.149999999999999" customHeight="1" thickTop="1">
      <c r="A1" s="53"/>
      <c r="B1" s="54"/>
      <c r="C1" s="55"/>
      <c r="D1" s="54"/>
      <c r="E1" s="54"/>
      <c r="F1" s="54"/>
      <c r="G1" s="54"/>
      <c r="H1" s="306" t="s">
        <v>44</v>
      </c>
      <c r="I1" s="307"/>
      <c r="J1" s="56"/>
    </row>
    <row r="2" spans="1:10" ht="16.149999999999999" customHeight="1">
      <c r="A2" s="90" t="s">
        <v>394</v>
      </c>
      <c r="B2" s="329" t="s">
        <v>40</v>
      </c>
      <c r="C2" s="329"/>
      <c r="D2" s="329"/>
      <c r="E2" s="329"/>
      <c r="F2" s="312" t="s">
        <v>49</v>
      </c>
      <c r="G2" s="312"/>
      <c r="H2" s="308" t="str">
        <f>'設計書（鏡）'!C17</f>
        <v>烏山【Ⅲ】地区</v>
      </c>
      <c r="I2" s="309"/>
      <c r="J2" s="56"/>
    </row>
    <row r="3" spans="1:10" ht="16.149999999999999" customHeight="1">
      <c r="A3" s="57"/>
      <c r="B3" s="58"/>
      <c r="C3" s="59"/>
      <c r="D3" s="58"/>
      <c r="E3" s="58"/>
      <c r="F3" s="58"/>
      <c r="G3" s="58"/>
      <c r="H3" s="313" t="s">
        <v>41</v>
      </c>
      <c r="I3" s="314"/>
      <c r="J3" s="25"/>
    </row>
    <row r="4" spans="1:10" ht="16.149999999999999" customHeight="1">
      <c r="A4" s="60" t="s">
        <v>43</v>
      </c>
      <c r="B4" s="61" t="s">
        <v>27</v>
      </c>
      <c r="C4" s="61" t="s">
        <v>4</v>
      </c>
      <c r="D4" s="61" t="s">
        <v>5</v>
      </c>
      <c r="E4" s="61" t="s">
        <v>28</v>
      </c>
      <c r="F4" s="61" t="s">
        <v>29</v>
      </c>
      <c r="G4" s="61" t="s">
        <v>30</v>
      </c>
      <c r="H4" s="129" t="s">
        <v>31</v>
      </c>
      <c r="I4" s="130" t="s">
        <v>32</v>
      </c>
      <c r="J4" s="25"/>
    </row>
    <row r="5" spans="1:10" ht="16.149999999999999" customHeight="1">
      <c r="A5" s="62" t="s">
        <v>26</v>
      </c>
      <c r="B5" s="29" t="s">
        <v>26</v>
      </c>
      <c r="C5" s="63" t="s">
        <v>26</v>
      </c>
      <c r="D5" s="64"/>
      <c r="E5" s="37"/>
      <c r="F5" s="32"/>
      <c r="G5" s="31" t="s">
        <v>33</v>
      </c>
      <c r="H5" s="97"/>
      <c r="I5" s="91" t="s">
        <v>33</v>
      </c>
      <c r="J5" s="25"/>
    </row>
    <row r="6" spans="1:10" ht="16.149999999999999" customHeight="1">
      <c r="A6" s="65" t="s">
        <v>45</v>
      </c>
      <c r="B6" s="66"/>
      <c r="C6" s="67" t="s">
        <v>48</v>
      </c>
      <c r="D6" s="68"/>
      <c r="E6" s="69"/>
      <c r="F6" s="70">
        <f>D6*E6</f>
        <v>0</v>
      </c>
      <c r="G6" s="70"/>
      <c r="H6" s="310"/>
      <c r="I6" s="311"/>
      <c r="J6" s="25"/>
    </row>
    <row r="7" spans="1:10" ht="16.149999999999999" customHeight="1">
      <c r="A7" s="62"/>
      <c r="B7" s="29"/>
      <c r="C7" s="63"/>
      <c r="D7" s="64"/>
      <c r="E7" s="37"/>
      <c r="F7" s="32"/>
      <c r="G7" s="31" t="s">
        <v>33</v>
      </c>
      <c r="H7" s="97" t="s">
        <v>33</v>
      </c>
      <c r="I7" s="91" t="s">
        <v>33</v>
      </c>
      <c r="J7" s="25"/>
    </row>
    <row r="8" spans="1:10" ht="16.149999999999999" customHeight="1">
      <c r="A8" s="65" t="s">
        <v>46</v>
      </c>
      <c r="B8" s="66"/>
      <c r="C8" s="67" t="s">
        <v>48</v>
      </c>
      <c r="D8" s="68"/>
      <c r="E8" s="69"/>
      <c r="F8" s="70">
        <f>D8*E8</f>
        <v>0</v>
      </c>
      <c r="G8" s="70"/>
      <c r="H8" s="310"/>
      <c r="I8" s="311"/>
      <c r="J8" s="25"/>
    </row>
    <row r="9" spans="1:10" ht="16.149999999999999" customHeight="1">
      <c r="A9" s="62"/>
      <c r="B9" s="29"/>
      <c r="C9" s="63"/>
      <c r="D9" s="64"/>
      <c r="E9" s="37"/>
      <c r="F9" s="32"/>
      <c r="G9" s="31" t="s">
        <v>33</v>
      </c>
      <c r="H9" s="97" t="s">
        <v>33</v>
      </c>
      <c r="I9" s="91" t="s">
        <v>33</v>
      </c>
      <c r="J9" s="25"/>
    </row>
    <row r="10" spans="1:10" ht="16.149999999999999" customHeight="1">
      <c r="A10" s="65" t="s">
        <v>47</v>
      </c>
      <c r="B10" s="66"/>
      <c r="C10" s="67" t="s">
        <v>48</v>
      </c>
      <c r="D10" s="68"/>
      <c r="E10" s="69"/>
      <c r="F10" s="70">
        <f>D10*E10</f>
        <v>0</v>
      </c>
      <c r="G10" s="70"/>
      <c r="H10" s="310"/>
      <c r="I10" s="311"/>
      <c r="J10" s="25"/>
    </row>
    <row r="11" spans="1:10" ht="16.149999999999999" customHeight="1">
      <c r="A11" s="62"/>
      <c r="B11" s="29"/>
      <c r="C11" s="63"/>
      <c r="D11" s="64"/>
      <c r="E11" s="37"/>
      <c r="F11" s="32"/>
      <c r="G11" s="31" t="s">
        <v>33</v>
      </c>
      <c r="H11" s="315"/>
      <c r="I11" s="316"/>
      <c r="J11" s="25"/>
    </row>
    <row r="12" spans="1:10" ht="16.149999999999999" customHeight="1">
      <c r="A12" s="65" t="s">
        <v>35</v>
      </c>
      <c r="B12" s="66"/>
      <c r="C12" s="67" t="s">
        <v>34</v>
      </c>
      <c r="D12" s="68">
        <v>1</v>
      </c>
      <c r="E12" s="69"/>
      <c r="F12" s="70">
        <f>D12*E12</f>
        <v>0</v>
      </c>
      <c r="G12" s="70" t="s">
        <v>33</v>
      </c>
      <c r="H12" s="128"/>
      <c r="I12" s="99"/>
      <c r="J12" s="25"/>
    </row>
    <row r="13" spans="1:10" ht="16.149999999999999" customHeight="1">
      <c r="A13" s="62"/>
      <c r="B13" s="29"/>
      <c r="C13" s="63"/>
      <c r="D13" s="64"/>
      <c r="E13" s="37"/>
      <c r="F13" s="32"/>
      <c r="G13" s="31" t="s">
        <v>33</v>
      </c>
      <c r="H13" s="315"/>
      <c r="I13" s="316"/>
      <c r="J13" s="25"/>
    </row>
    <row r="14" spans="1:10" ht="16.149999999999999" customHeight="1">
      <c r="A14" s="65" t="s">
        <v>36</v>
      </c>
      <c r="B14" s="66"/>
      <c r="C14" s="67" t="s">
        <v>34</v>
      </c>
      <c r="D14" s="68">
        <v>1</v>
      </c>
      <c r="E14" s="69"/>
      <c r="F14" s="70">
        <f>D14*E14</f>
        <v>0</v>
      </c>
      <c r="G14" s="70" t="s">
        <v>33</v>
      </c>
      <c r="H14" s="128"/>
      <c r="I14" s="99"/>
      <c r="J14" s="25"/>
    </row>
    <row r="15" spans="1:10" ht="16.149999999999999" customHeight="1">
      <c r="A15" s="62"/>
      <c r="B15" s="35"/>
      <c r="C15" s="35"/>
      <c r="D15" s="64"/>
      <c r="E15" s="37"/>
      <c r="F15" s="27"/>
      <c r="G15" s="28"/>
      <c r="H15" s="29"/>
      <c r="I15" s="30"/>
      <c r="J15" s="25"/>
    </row>
    <row r="16" spans="1:10" ht="16.149999999999999" customHeight="1">
      <c r="A16" s="65"/>
      <c r="B16" s="72"/>
      <c r="C16" s="73"/>
      <c r="D16" s="68"/>
      <c r="E16" s="69"/>
      <c r="F16" s="70">
        <f>INT(D16*E16)</f>
        <v>0</v>
      </c>
      <c r="G16" s="70"/>
      <c r="H16" s="128"/>
      <c r="I16" s="71"/>
      <c r="J16" s="25"/>
    </row>
    <row r="17" spans="1:16" ht="16.149999999999999" customHeight="1">
      <c r="A17" s="62"/>
      <c r="B17" s="35"/>
      <c r="C17" s="35"/>
      <c r="D17" s="64"/>
      <c r="E17" s="37"/>
      <c r="F17" s="37"/>
      <c r="G17" s="31"/>
      <c r="H17" s="31"/>
      <c r="I17" s="26"/>
      <c r="J17" s="25"/>
    </row>
    <row r="18" spans="1:16" ht="16.149999999999999" customHeight="1">
      <c r="A18" s="65"/>
      <c r="B18" s="72"/>
      <c r="C18" s="73"/>
      <c r="D18" s="68"/>
      <c r="E18" s="69"/>
      <c r="F18" s="70">
        <f>INT(D18*E18)</f>
        <v>0</v>
      </c>
      <c r="G18" s="70"/>
      <c r="H18" s="128"/>
      <c r="I18" s="71"/>
      <c r="J18" s="25"/>
    </row>
    <row r="19" spans="1:16" ht="16.149999999999999" customHeight="1">
      <c r="A19" s="62"/>
      <c r="B19" s="35"/>
      <c r="C19" s="35"/>
      <c r="D19" s="64"/>
      <c r="E19" s="37"/>
      <c r="F19" s="32"/>
      <c r="G19" s="31"/>
      <c r="H19" s="74"/>
      <c r="I19" s="26"/>
      <c r="J19" s="25"/>
    </row>
    <row r="20" spans="1:16" ht="16.149999999999999" customHeight="1">
      <c r="A20" s="65"/>
      <c r="B20" s="75"/>
      <c r="C20" s="73"/>
      <c r="D20" s="68"/>
      <c r="E20" s="69"/>
      <c r="F20" s="70">
        <f>INT(D20*E20)</f>
        <v>0</v>
      </c>
      <c r="G20" s="70"/>
      <c r="H20" s="66"/>
      <c r="I20" s="76"/>
      <c r="J20" s="25"/>
    </row>
    <row r="21" spans="1:16" ht="16.149999999999999" customHeight="1">
      <c r="A21" s="62"/>
      <c r="B21" s="35"/>
      <c r="C21" s="35"/>
      <c r="D21" s="64"/>
      <c r="E21" s="37"/>
      <c r="F21" s="32"/>
      <c r="G21" s="31"/>
      <c r="H21" s="31"/>
      <c r="I21" s="26"/>
      <c r="J21" s="25"/>
    </row>
    <row r="22" spans="1:16" ht="16.149999999999999" customHeight="1">
      <c r="A22" s="65"/>
      <c r="B22" s="75"/>
      <c r="C22" s="73"/>
      <c r="D22" s="68"/>
      <c r="E22" s="69"/>
      <c r="F22" s="70">
        <f>INT(D22*E22)</f>
        <v>0</v>
      </c>
      <c r="G22" s="70"/>
      <c r="H22" s="66"/>
      <c r="I22" s="76"/>
      <c r="J22" s="25"/>
    </row>
    <row r="23" spans="1:16" ht="16.149999999999999" customHeight="1">
      <c r="A23" s="62"/>
      <c r="B23" s="35"/>
      <c r="C23" s="35"/>
      <c r="D23" s="64"/>
      <c r="E23" s="37"/>
      <c r="F23" s="32"/>
      <c r="G23" s="31"/>
      <c r="H23" s="31"/>
      <c r="I23" s="26"/>
      <c r="J23" s="25"/>
    </row>
    <row r="24" spans="1:16" ht="16.149999999999999" customHeight="1">
      <c r="A24" s="65"/>
      <c r="B24" s="75"/>
      <c r="C24" s="73"/>
      <c r="D24" s="68"/>
      <c r="E24" s="69"/>
      <c r="F24" s="70">
        <f>INT(D24*E24)</f>
        <v>0</v>
      </c>
      <c r="G24" s="70"/>
      <c r="H24" s="66"/>
      <c r="I24" s="76"/>
      <c r="J24" s="25"/>
    </row>
    <row r="25" spans="1:16" ht="16.149999999999999" customHeight="1">
      <c r="A25" s="62"/>
      <c r="B25" s="35"/>
      <c r="C25" s="35"/>
      <c r="D25" s="33"/>
      <c r="E25" s="37"/>
      <c r="F25" s="32"/>
      <c r="G25" s="31"/>
      <c r="H25" s="31"/>
      <c r="I25" s="26"/>
      <c r="J25" s="25"/>
    </row>
    <row r="26" spans="1:16" ht="16.149999999999999" customHeight="1">
      <c r="A26" s="65"/>
      <c r="B26" s="75"/>
      <c r="C26" s="73"/>
      <c r="D26" s="77"/>
      <c r="E26" s="78"/>
      <c r="F26" s="78"/>
      <c r="G26" s="70"/>
      <c r="H26" s="66"/>
      <c r="I26" s="71"/>
      <c r="J26" s="25"/>
    </row>
    <row r="27" spans="1:16" ht="16.149999999999999" customHeight="1">
      <c r="A27" s="62"/>
      <c r="B27" s="75" t="s">
        <v>37</v>
      </c>
      <c r="C27" s="35"/>
      <c r="D27" s="33"/>
      <c r="E27" s="37"/>
      <c r="F27" s="32"/>
      <c r="G27" s="31"/>
      <c r="H27" s="31"/>
      <c r="I27" s="26"/>
      <c r="J27" s="25"/>
      <c r="K27" s="86" t="s">
        <v>382</v>
      </c>
    </row>
    <row r="28" spans="1:16" ht="16.149999999999999" customHeight="1">
      <c r="A28" s="65" t="s">
        <v>21</v>
      </c>
      <c r="B28" s="75" t="s">
        <v>38</v>
      </c>
      <c r="C28" s="73"/>
      <c r="D28" s="77"/>
      <c r="E28" s="78"/>
      <c r="F28" s="79">
        <f>F6+F8+F10+F12+F14</f>
        <v>0</v>
      </c>
      <c r="G28" s="70"/>
      <c r="H28" s="66"/>
      <c r="I28" s="71"/>
      <c r="J28" s="25"/>
      <c r="K28" s="259" t="s">
        <v>376</v>
      </c>
      <c r="L28" s="259" t="s">
        <v>383</v>
      </c>
      <c r="M28" s="259" t="s">
        <v>385</v>
      </c>
      <c r="N28" s="259" t="s">
        <v>377</v>
      </c>
      <c r="O28" s="259" t="s">
        <v>378</v>
      </c>
      <c r="P28" s="259" t="s">
        <v>381</v>
      </c>
    </row>
    <row r="29" spans="1:16" ht="16.149999999999999" customHeight="1">
      <c r="A29" s="34"/>
      <c r="B29" s="35"/>
      <c r="C29" s="35"/>
      <c r="D29" s="36"/>
      <c r="E29" s="37"/>
      <c r="F29" s="38"/>
      <c r="G29" s="31"/>
      <c r="H29" s="317"/>
      <c r="I29" s="318"/>
      <c r="J29" s="25"/>
      <c r="K29" s="260">
        <v>1</v>
      </c>
      <c r="L29" s="260">
        <v>1.58</v>
      </c>
      <c r="M29" s="260">
        <v>1</v>
      </c>
      <c r="N29" s="260">
        <v>1</v>
      </c>
      <c r="O29" s="260">
        <v>1.1000000000000001</v>
      </c>
      <c r="P29" s="260">
        <v>1</v>
      </c>
    </row>
    <row r="30" spans="1:16" ht="16.149999999999999" customHeight="1">
      <c r="A30" s="80"/>
      <c r="B30" s="40"/>
      <c r="C30" s="40"/>
      <c r="D30" s="41"/>
      <c r="E30" s="42"/>
      <c r="F30" s="81"/>
      <c r="G30" s="81"/>
      <c r="H30" s="92"/>
      <c r="I30" s="43"/>
      <c r="J30" s="25"/>
      <c r="K30" s="261"/>
      <c r="L30" s="262"/>
      <c r="M30" s="262"/>
      <c r="N30" s="261"/>
      <c r="O30" s="261"/>
      <c r="P30" s="261"/>
    </row>
    <row r="31" spans="1:16" ht="16.149999999999999" customHeight="1">
      <c r="A31" s="82"/>
      <c r="B31" s="75" t="s">
        <v>37</v>
      </c>
      <c r="C31" s="44"/>
      <c r="D31" s="45"/>
      <c r="E31" s="46"/>
      <c r="F31" s="47"/>
      <c r="G31" s="47"/>
      <c r="H31" s="45" t="s">
        <v>417</v>
      </c>
      <c r="I31" s="48"/>
      <c r="J31" s="25"/>
      <c r="L31" s="259" t="s">
        <v>384</v>
      </c>
      <c r="M31" s="259" t="s">
        <v>386</v>
      </c>
    </row>
    <row r="32" spans="1:16" ht="16.149999999999999" customHeight="1" thickBot="1">
      <c r="A32" s="83"/>
      <c r="B32" s="89" t="s">
        <v>39</v>
      </c>
      <c r="C32" s="49"/>
      <c r="D32" s="50"/>
      <c r="E32" s="51"/>
      <c r="F32" s="84">
        <f>ROUNDDOWN(F28*I32,0)</f>
        <v>0</v>
      </c>
      <c r="G32" s="85"/>
      <c r="H32" s="50"/>
      <c r="I32" s="93"/>
      <c r="J32" s="25"/>
      <c r="L32" s="259">
        <v>1.7</v>
      </c>
      <c r="M32" s="260">
        <v>1</v>
      </c>
    </row>
    <row r="33" spans="1:13" ht="16.149999999999999" customHeight="1" thickTop="1">
      <c r="A33" s="53"/>
      <c r="B33" s="54"/>
      <c r="C33" s="55"/>
      <c r="D33" s="54"/>
      <c r="E33" s="54"/>
      <c r="F33" s="54"/>
      <c r="G33" s="54"/>
      <c r="H33" s="306" t="s">
        <v>42</v>
      </c>
      <c r="I33" s="307"/>
      <c r="J33" s="25"/>
      <c r="M33" s="262"/>
    </row>
    <row r="34" spans="1:13" ht="16.149999999999999" customHeight="1">
      <c r="A34" s="90" t="s">
        <v>395</v>
      </c>
      <c r="B34" s="329" t="s">
        <v>42</v>
      </c>
      <c r="C34" s="329"/>
      <c r="D34" s="329"/>
      <c r="E34" s="329"/>
      <c r="F34" s="312" t="s">
        <v>49</v>
      </c>
      <c r="G34" s="312"/>
      <c r="H34" s="308" t="str">
        <f>'設計書（鏡）'!C17</f>
        <v>烏山【Ⅲ】地区</v>
      </c>
      <c r="I34" s="309"/>
      <c r="M34" s="259" t="s">
        <v>387</v>
      </c>
    </row>
    <row r="35" spans="1:13" ht="16.149999999999999" customHeight="1">
      <c r="A35" s="57"/>
      <c r="B35" s="313" t="s">
        <v>392</v>
      </c>
      <c r="C35" s="313"/>
      <c r="D35" s="313"/>
      <c r="E35" s="313"/>
      <c r="F35" s="58"/>
      <c r="G35" s="58"/>
      <c r="H35" s="313" t="s">
        <v>50</v>
      </c>
      <c r="I35" s="314"/>
      <c r="M35" s="259">
        <v>2.0499999999999998</v>
      </c>
    </row>
    <row r="36" spans="1:13" ht="16.149999999999999" customHeight="1">
      <c r="A36" s="60" t="s">
        <v>43</v>
      </c>
      <c r="B36" s="61" t="s">
        <v>27</v>
      </c>
      <c r="C36" s="61" t="s">
        <v>4</v>
      </c>
      <c r="D36" s="61" t="s">
        <v>5</v>
      </c>
      <c r="E36" s="61" t="s">
        <v>28</v>
      </c>
      <c r="F36" s="61" t="s">
        <v>29</v>
      </c>
      <c r="G36" s="61" t="s">
        <v>30</v>
      </c>
      <c r="H36" s="129" t="s">
        <v>31</v>
      </c>
      <c r="I36" s="130" t="s">
        <v>32</v>
      </c>
    </row>
    <row r="37" spans="1:13" ht="16.149999999999999" customHeight="1">
      <c r="A37" s="62"/>
      <c r="B37" s="35"/>
      <c r="C37" s="35"/>
      <c r="D37" s="36"/>
      <c r="E37" s="37"/>
      <c r="F37" s="37"/>
      <c r="G37" s="31"/>
      <c r="H37" s="31"/>
      <c r="I37" s="26"/>
    </row>
    <row r="38" spans="1:13" ht="16.149999999999999" customHeight="1">
      <c r="A38" s="65" t="s">
        <v>51</v>
      </c>
      <c r="B38" s="72"/>
      <c r="C38" s="73" t="s">
        <v>52</v>
      </c>
      <c r="D38" s="95"/>
      <c r="E38" s="69"/>
      <c r="F38" s="70"/>
      <c r="G38" s="70"/>
      <c r="H38" s="128"/>
      <c r="I38" s="71"/>
    </row>
    <row r="39" spans="1:13" ht="16.149999999999999" customHeight="1">
      <c r="A39" s="62" t="s">
        <v>26</v>
      </c>
      <c r="B39" s="29" t="s">
        <v>26</v>
      </c>
      <c r="C39" s="63" t="s">
        <v>26</v>
      </c>
      <c r="D39" s="98"/>
      <c r="E39" s="37"/>
      <c r="F39" s="32"/>
      <c r="G39" s="31" t="s">
        <v>33</v>
      </c>
      <c r="H39" s="31"/>
      <c r="I39" s="26" t="s">
        <v>33</v>
      </c>
    </row>
    <row r="40" spans="1:13" ht="16.149999999999999" customHeight="1">
      <c r="A40" s="65" t="s">
        <v>45</v>
      </c>
      <c r="B40" s="66"/>
      <c r="C40" s="67" t="s">
        <v>48</v>
      </c>
      <c r="D40" s="95"/>
      <c r="E40" s="69"/>
      <c r="F40" s="70"/>
      <c r="G40" s="70"/>
      <c r="H40" s="128"/>
      <c r="I40" s="71"/>
    </row>
    <row r="41" spans="1:13" ht="16.149999999999999" customHeight="1">
      <c r="A41" s="62"/>
      <c r="B41" s="29"/>
      <c r="C41" s="63"/>
      <c r="D41" s="98"/>
      <c r="E41" s="37"/>
      <c r="F41" s="32"/>
      <c r="G41" s="31" t="s">
        <v>33</v>
      </c>
      <c r="H41" s="31" t="s">
        <v>33</v>
      </c>
      <c r="I41" s="26" t="s">
        <v>33</v>
      </c>
    </row>
    <row r="42" spans="1:13" ht="16.149999999999999" customHeight="1">
      <c r="A42" s="65" t="s">
        <v>46</v>
      </c>
      <c r="B42" s="66"/>
      <c r="C42" s="67" t="s">
        <v>48</v>
      </c>
      <c r="D42" s="95"/>
      <c r="E42" s="69"/>
      <c r="F42" s="70"/>
      <c r="G42" s="70"/>
      <c r="H42" s="128"/>
      <c r="I42" s="71"/>
    </row>
    <row r="43" spans="1:13" ht="16.149999999999999" customHeight="1">
      <c r="A43" s="62"/>
      <c r="B43" s="29"/>
      <c r="C43" s="63"/>
      <c r="D43" s="98"/>
      <c r="E43" s="37"/>
      <c r="F43" s="32"/>
      <c r="G43" s="31" t="s">
        <v>33</v>
      </c>
      <c r="H43" s="31" t="s">
        <v>33</v>
      </c>
      <c r="I43" s="26" t="s">
        <v>33</v>
      </c>
    </row>
    <row r="44" spans="1:13" ht="16.149999999999999" customHeight="1">
      <c r="A44" s="65" t="s">
        <v>47</v>
      </c>
      <c r="B44" s="66"/>
      <c r="C44" s="67" t="s">
        <v>48</v>
      </c>
      <c r="D44" s="95"/>
      <c r="E44" s="69"/>
      <c r="F44" s="70"/>
      <c r="G44" s="70"/>
      <c r="H44" s="128"/>
      <c r="I44" s="71"/>
    </row>
    <row r="45" spans="1:13" ht="16.149999999999999" customHeight="1">
      <c r="A45" s="62"/>
      <c r="B45" s="35"/>
      <c r="C45" s="35"/>
      <c r="D45" s="98"/>
      <c r="E45" s="37"/>
      <c r="F45" s="27"/>
      <c r="G45" s="28"/>
      <c r="H45" s="29"/>
      <c r="I45" s="30"/>
    </row>
    <row r="46" spans="1:13" ht="16.149999999999999" customHeight="1">
      <c r="A46" s="65" t="s">
        <v>413</v>
      </c>
      <c r="B46" s="72"/>
      <c r="C46" s="73" t="s">
        <v>57</v>
      </c>
      <c r="D46" s="95"/>
      <c r="E46" s="69"/>
      <c r="F46" s="70"/>
      <c r="G46" s="70"/>
      <c r="H46" s="128"/>
      <c r="I46" s="71"/>
    </row>
    <row r="47" spans="1:13" ht="16.149999999999999" customHeight="1">
      <c r="A47" s="62"/>
      <c r="B47" s="35"/>
      <c r="C47" s="35"/>
      <c r="D47" s="64"/>
      <c r="E47" s="37"/>
      <c r="F47" s="32"/>
      <c r="G47" s="31"/>
      <c r="H47" s="74"/>
      <c r="I47" s="26"/>
    </row>
    <row r="48" spans="1:13" ht="16.149999999999999" customHeight="1">
      <c r="A48" s="65" t="s">
        <v>53</v>
      </c>
      <c r="B48" s="75"/>
      <c r="C48" s="73" t="s">
        <v>56</v>
      </c>
      <c r="D48" s="68">
        <v>1</v>
      </c>
      <c r="E48" s="69"/>
      <c r="F48" s="70"/>
      <c r="G48" s="70"/>
      <c r="H48" s="319" t="s">
        <v>379</v>
      </c>
      <c r="I48" s="320"/>
    </row>
    <row r="49" spans="1:9" ht="16.149999999999999" customHeight="1">
      <c r="A49" s="62"/>
      <c r="B49" s="35"/>
      <c r="C49" s="35"/>
      <c r="D49" s="64"/>
      <c r="E49" s="37"/>
      <c r="F49" s="32"/>
      <c r="G49" s="31"/>
      <c r="H49" s="31"/>
      <c r="I49" s="26"/>
    </row>
    <row r="50" spans="1:9" ht="16.149999999999999" customHeight="1">
      <c r="A50" s="65" t="s">
        <v>54</v>
      </c>
      <c r="B50" s="75"/>
      <c r="C50" s="73" t="s">
        <v>56</v>
      </c>
      <c r="D50" s="68">
        <v>1</v>
      </c>
      <c r="E50" s="69"/>
      <c r="F50" s="70"/>
      <c r="G50" s="70"/>
      <c r="H50" s="319" t="s">
        <v>396</v>
      </c>
      <c r="I50" s="320"/>
    </row>
    <row r="51" spans="1:9" ht="16.149999999999999" customHeight="1">
      <c r="A51" s="62"/>
      <c r="B51" s="29"/>
      <c r="C51" s="63"/>
      <c r="D51" s="64"/>
      <c r="E51" s="37"/>
      <c r="F51" s="32"/>
      <c r="G51" s="31" t="s">
        <v>33</v>
      </c>
      <c r="H51" s="315"/>
      <c r="I51" s="316"/>
    </row>
    <row r="52" spans="1:9" ht="16.149999999999999" customHeight="1">
      <c r="A52" s="65" t="s">
        <v>35</v>
      </c>
      <c r="B52" s="66"/>
      <c r="C52" s="67" t="s">
        <v>34</v>
      </c>
      <c r="D52" s="68">
        <v>1</v>
      </c>
      <c r="E52" s="69"/>
      <c r="F52" s="70"/>
      <c r="G52" s="70" t="s">
        <v>33</v>
      </c>
      <c r="H52" s="128"/>
      <c r="I52" s="71"/>
    </row>
    <row r="53" spans="1:9" ht="16.149999999999999" customHeight="1">
      <c r="A53" s="62"/>
      <c r="B53" s="35"/>
      <c r="C53" s="35"/>
      <c r="D53" s="64"/>
      <c r="E53" s="37"/>
      <c r="F53" s="32"/>
      <c r="G53" s="31"/>
      <c r="H53" s="321"/>
      <c r="I53" s="322"/>
    </row>
    <row r="54" spans="1:9" ht="16.149999999999999" customHeight="1">
      <c r="A54" s="65" t="s">
        <v>55</v>
      </c>
      <c r="B54" s="75"/>
      <c r="C54" s="73" t="s">
        <v>56</v>
      </c>
      <c r="D54" s="68">
        <v>1</v>
      </c>
      <c r="E54" s="69"/>
      <c r="F54" s="70"/>
      <c r="G54" s="70"/>
      <c r="H54" s="66"/>
      <c r="I54" s="76"/>
    </row>
    <row r="55" spans="1:9" ht="16.149999999999999" customHeight="1">
      <c r="A55" s="62"/>
      <c r="B55" s="29"/>
      <c r="C55" s="63"/>
      <c r="D55" s="64"/>
      <c r="E55" s="37"/>
      <c r="F55" s="32"/>
      <c r="G55" s="31" t="s">
        <v>33</v>
      </c>
      <c r="H55" s="315"/>
      <c r="I55" s="316"/>
    </row>
    <row r="56" spans="1:9" ht="16.149999999999999" customHeight="1">
      <c r="A56" s="65" t="s">
        <v>36</v>
      </c>
      <c r="B56" s="66"/>
      <c r="C56" s="67" t="s">
        <v>34</v>
      </c>
      <c r="D56" s="68">
        <v>1</v>
      </c>
      <c r="E56" s="69"/>
      <c r="F56" s="70"/>
      <c r="G56" s="70" t="s">
        <v>33</v>
      </c>
      <c r="H56" s="128"/>
      <c r="I56" s="71">
        <f>F38+F40+F42+F44+F46+F48+F50</f>
        <v>0</v>
      </c>
    </row>
    <row r="57" spans="1:9" ht="16.149999999999999" customHeight="1">
      <c r="A57" s="62"/>
      <c r="B57" s="35"/>
      <c r="C57" s="35"/>
      <c r="D57" s="33"/>
      <c r="E57" s="37"/>
      <c r="F57" s="32"/>
      <c r="G57" s="31"/>
      <c r="H57" s="31"/>
      <c r="I57" s="26"/>
    </row>
    <row r="58" spans="1:9" ht="16.149999999999999" customHeight="1">
      <c r="A58" s="65"/>
      <c r="B58" s="75"/>
      <c r="C58" s="73"/>
      <c r="D58" s="77"/>
      <c r="E58" s="78"/>
      <c r="F58" s="78"/>
      <c r="G58" s="70"/>
      <c r="H58" s="66"/>
      <c r="I58" s="71"/>
    </row>
    <row r="59" spans="1:9" ht="16.149999999999999" customHeight="1">
      <c r="A59" s="62"/>
      <c r="B59" s="75" t="s">
        <v>37</v>
      </c>
      <c r="C59" s="35"/>
      <c r="D59" s="33"/>
      <c r="E59" s="37"/>
      <c r="F59" s="32"/>
      <c r="G59" s="31"/>
      <c r="H59" s="31"/>
      <c r="I59" s="26"/>
    </row>
    <row r="60" spans="1:9" ht="16.149999999999999" customHeight="1">
      <c r="A60" s="65" t="s">
        <v>21</v>
      </c>
      <c r="B60" s="75" t="s">
        <v>38</v>
      </c>
      <c r="C60" s="73"/>
      <c r="D60" s="77"/>
      <c r="E60" s="78"/>
      <c r="F60" s="79"/>
      <c r="G60" s="70"/>
      <c r="H60" s="66"/>
      <c r="I60" s="71"/>
    </row>
    <row r="61" spans="1:9" ht="16.149999999999999" customHeight="1">
      <c r="A61" s="34"/>
      <c r="B61" s="35"/>
      <c r="C61" s="35"/>
      <c r="D61" s="36"/>
      <c r="E61" s="37"/>
      <c r="F61" s="38"/>
      <c r="G61" s="31"/>
      <c r="H61" s="317"/>
      <c r="I61" s="318"/>
    </row>
    <row r="62" spans="1:9" ht="16.149999999999999" customHeight="1">
      <c r="A62" s="80"/>
      <c r="B62" s="40"/>
      <c r="C62" s="40"/>
      <c r="D62" s="41"/>
      <c r="E62" s="42"/>
      <c r="F62" s="81"/>
      <c r="G62" s="81"/>
      <c r="H62" s="323"/>
      <c r="I62" s="324"/>
    </row>
    <row r="63" spans="1:9" ht="16.149999999999999" customHeight="1">
      <c r="A63" s="82"/>
      <c r="B63" s="75" t="s">
        <v>37</v>
      </c>
      <c r="C63" s="44"/>
      <c r="D63" s="45"/>
      <c r="E63" s="46"/>
      <c r="F63" s="47"/>
      <c r="G63" s="47"/>
      <c r="H63" s="325" t="s">
        <v>416</v>
      </c>
      <c r="I63" s="326"/>
    </row>
    <row r="64" spans="1:9" ht="16.149999999999999" customHeight="1" thickBot="1">
      <c r="A64" s="83"/>
      <c r="B64" s="89" t="s">
        <v>39</v>
      </c>
      <c r="C64" s="49"/>
      <c r="D64" s="50"/>
      <c r="E64" s="51"/>
      <c r="F64" s="84"/>
      <c r="G64" s="85"/>
      <c r="H64" s="50"/>
      <c r="I64" s="111"/>
    </row>
    <row r="65" spans="1:9" ht="16.149999999999999" customHeight="1" thickTop="1">
      <c r="A65" s="53"/>
      <c r="B65" s="54"/>
      <c r="C65" s="55"/>
      <c r="D65" s="54"/>
      <c r="E65" s="54"/>
      <c r="F65" s="54"/>
      <c r="G65" s="54"/>
      <c r="H65" s="306" t="s">
        <v>42</v>
      </c>
      <c r="I65" s="307"/>
    </row>
    <row r="66" spans="1:9" ht="16.149999999999999" customHeight="1">
      <c r="A66" s="90" t="s">
        <v>58</v>
      </c>
      <c r="B66" s="329" t="s">
        <v>59</v>
      </c>
      <c r="C66" s="329"/>
      <c r="D66" s="329"/>
      <c r="E66" s="329"/>
      <c r="F66" s="312" t="s">
        <v>60</v>
      </c>
      <c r="G66" s="312"/>
      <c r="H66" s="308" t="str">
        <f>'設計書（鏡）'!C17</f>
        <v>烏山【Ⅲ】地区</v>
      </c>
      <c r="I66" s="309"/>
    </row>
    <row r="67" spans="1:9" ht="16.149999999999999" customHeight="1">
      <c r="A67" s="57"/>
      <c r="B67" s="58"/>
      <c r="C67" s="59"/>
      <c r="D67" s="58"/>
      <c r="E67" s="58"/>
      <c r="F67" s="58"/>
      <c r="G67" s="58"/>
      <c r="H67" s="313"/>
      <c r="I67" s="314"/>
    </row>
    <row r="68" spans="1:9" ht="16.149999999999999" customHeight="1">
      <c r="A68" s="60" t="s">
        <v>43</v>
      </c>
      <c r="B68" s="61" t="s">
        <v>27</v>
      </c>
      <c r="C68" s="61" t="s">
        <v>4</v>
      </c>
      <c r="D68" s="61" t="s">
        <v>5</v>
      </c>
      <c r="E68" s="61" t="s">
        <v>28</v>
      </c>
      <c r="F68" s="61" t="s">
        <v>29</v>
      </c>
      <c r="G68" s="61" t="s">
        <v>30</v>
      </c>
      <c r="H68" s="129" t="s">
        <v>31</v>
      </c>
      <c r="I68" s="130" t="s">
        <v>32</v>
      </c>
    </row>
    <row r="69" spans="1:9" ht="16.149999999999999" customHeight="1">
      <c r="A69" s="62"/>
      <c r="B69" s="35"/>
      <c r="C69" s="35"/>
      <c r="D69" s="36"/>
      <c r="E69" s="37"/>
      <c r="F69" s="37"/>
      <c r="G69" s="31"/>
      <c r="H69" s="31"/>
      <c r="I69" s="26"/>
    </row>
    <row r="70" spans="1:9" ht="16.149999999999999" customHeight="1">
      <c r="A70" s="65" t="s">
        <v>61</v>
      </c>
      <c r="B70" s="72" t="s">
        <v>63</v>
      </c>
      <c r="C70" s="73" t="s">
        <v>64</v>
      </c>
      <c r="D70" s="95"/>
      <c r="E70" s="69"/>
      <c r="F70" s="70"/>
      <c r="G70" s="70"/>
      <c r="H70" s="128"/>
      <c r="I70" s="71"/>
    </row>
    <row r="71" spans="1:9" ht="16.149999999999999" customHeight="1">
      <c r="A71" s="62"/>
      <c r="B71" s="29" t="s">
        <v>26</v>
      </c>
      <c r="C71" s="63" t="s">
        <v>26</v>
      </c>
      <c r="D71" s="36"/>
      <c r="E71" s="37"/>
      <c r="F71" s="32"/>
      <c r="G71" s="31" t="s">
        <v>33</v>
      </c>
      <c r="H71" s="321"/>
      <c r="I71" s="322"/>
    </row>
    <row r="72" spans="1:9" ht="16.149999999999999" customHeight="1">
      <c r="A72" s="65" t="s">
        <v>62</v>
      </c>
      <c r="B72" s="66"/>
      <c r="C72" s="67" t="s">
        <v>34</v>
      </c>
      <c r="D72" s="95">
        <v>1</v>
      </c>
      <c r="E72" s="69"/>
      <c r="F72" s="70"/>
      <c r="G72" s="70"/>
      <c r="H72" s="128"/>
      <c r="I72" s="71">
        <f>F70</f>
        <v>0</v>
      </c>
    </row>
    <row r="73" spans="1:9" ht="16.149999999999999" customHeight="1">
      <c r="A73" s="62"/>
      <c r="B73" s="29"/>
      <c r="C73" s="63"/>
      <c r="D73" s="36"/>
      <c r="E73" s="37"/>
      <c r="F73" s="32"/>
      <c r="G73" s="31"/>
      <c r="H73" s="31"/>
      <c r="I73" s="26"/>
    </row>
    <row r="74" spans="1:9" ht="16.149999999999999" customHeight="1">
      <c r="A74" s="65"/>
      <c r="B74" s="66"/>
      <c r="C74" s="67"/>
      <c r="D74" s="41"/>
      <c r="E74" s="69"/>
      <c r="F74" s="70"/>
      <c r="G74" s="70"/>
      <c r="H74" s="128"/>
      <c r="I74" s="71"/>
    </row>
    <row r="75" spans="1:9" ht="16.149999999999999" customHeight="1">
      <c r="A75" s="62"/>
      <c r="B75" s="29"/>
      <c r="C75" s="63"/>
      <c r="D75" s="36"/>
      <c r="E75" s="37"/>
      <c r="F75" s="32"/>
      <c r="G75" s="31"/>
      <c r="H75" s="31"/>
      <c r="I75" s="26"/>
    </row>
    <row r="76" spans="1:9" ht="16.149999999999999" customHeight="1">
      <c r="A76" s="65"/>
      <c r="B76" s="66"/>
      <c r="C76" s="67"/>
      <c r="D76" s="94"/>
      <c r="E76" s="69"/>
      <c r="F76" s="70"/>
      <c r="G76" s="70"/>
      <c r="H76" s="128"/>
      <c r="I76" s="71"/>
    </row>
    <row r="77" spans="1:9" ht="16.149999999999999" customHeight="1">
      <c r="A77" s="62"/>
      <c r="B77" s="35"/>
      <c r="C77" s="35"/>
      <c r="D77" s="36"/>
      <c r="E77" s="37"/>
      <c r="F77" s="27"/>
      <c r="G77" s="28"/>
      <c r="H77" s="29"/>
      <c r="I77" s="30"/>
    </row>
    <row r="78" spans="1:9" ht="16.149999999999999" customHeight="1">
      <c r="A78" s="65"/>
      <c r="B78" s="72"/>
      <c r="C78" s="73"/>
      <c r="D78" s="94"/>
      <c r="E78" s="69"/>
      <c r="F78" s="70"/>
      <c r="G78" s="70"/>
      <c r="H78" s="128"/>
      <c r="I78" s="71"/>
    </row>
    <row r="79" spans="1:9" ht="16.149999999999999" customHeight="1">
      <c r="A79" s="62"/>
      <c r="B79" s="35"/>
      <c r="C79" s="35"/>
      <c r="D79" s="64"/>
      <c r="E79" s="37"/>
      <c r="F79" s="32"/>
      <c r="G79" s="31"/>
      <c r="H79" s="74"/>
      <c r="I79" s="26"/>
    </row>
    <row r="80" spans="1:9" ht="16.149999999999999" customHeight="1">
      <c r="A80" s="65"/>
      <c r="B80" s="75"/>
      <c r="C80" s="73"/>
      <c r="D80" s="68"/>
      <c r="E80" s="69"/>
      <c r="F80" s="70"/>
      <c r="G80" s="70"/>
      <c r="H80" s="319"/>
      <c r="I80" s="320"/>
    </row>
    <row r="81" spans="1:9" ht="16.149999999999999" customHeight="1">
      <c r="A81" s="62"/>
      <c r="B81" s="35"/>
      <c r="C81" s="35"/>
      <c r="D81" s="64"/>
      <c r="E81" s="37"/>
      <c r="F81" s="32"/>
      <c r="G81" s="31"/>
      <c r="H81" s="31"/>
      <c r="I81" s="26"/>
    </row>
    <row r="82" spans="1:9" ht="16.149999999999999" customHeight="1">
      <c r="A82" s="65"/>
      <c r="B82" s="75"/>
      <c r="C82" s="73"/>
      <c r="D82" s="68"/>
      <c r="E82" s="69"/>
      <c r="F82" s="70"/>
      <c r="G82" s="70"/>
      <c r="H82" s="319"/>
      <c r="I82" s="320"/>
    </row>
    <row r="83" spans="1:9" ht="16.149999999999999" customHeight="1">
      <c r="A83" s="62"/>
      <c r="B83" s="29"/>
      <c r="C83" s="63"/>
      <c r="D83" s="64"/>
      <c r="E83" s="37"/>
      <c r="F83" s="32"/>
      <c r="G83" s="31"/>
      <c r="H83" s="315"/>
      <c r="I83" s="316"/>
    </row>
    <row r="84" spans="1:9" ht="16.149999999999999" customHeight="1">
      <c r="A84" s="65"/>
      <c r="B84" s="66"/>
      <c r="C84" s="67"/>
      <c r="D84" s="68"/>
      <c r="E84" s="69"/>
      <c r="F84" s="70"/>
      <c r="G84" s="70"/>
      <c r="H84" s="128"/>
      <c r="I84" s="71"/>
    </row>
    <row r="85" spans="1:9" ht="16.149999999999999" customHeight="1">
      <c r="A85" s="62"/>
      <c r="B85" s="35"/>
      <c r="C85" s="35"/>
      <c r="D85" s="64"/>
      <c r="E85" s="37"/>
      <c r="F85" s="32"/>
      <c r="G85" s="31"/>
      <c r="H85" s="31"/>
      <c r="I85" s="26"/>
    </row>
    <row r="86" spans="1:9" ht="16.149999999999999" customHeight="1">
      <c r="A86" s="65"/>
      <c r="B86" s="75"/>
      <c r="C86" s="73"/>
      <c r="D86" s="68"/>
      <c r="E86" s="69"/>
      <c r="F86" s="70"/>
      <c r="G86" s="70"/>
      <c r="H86" s="66"/>
      <c r="I86" s="76"/>
    </row>
    <row r="87" spans="1:9" ht="16.149999999999999" customHeight="1">
      <c r="A87" s="62"/>
      <c r="B87" s="29"/>
      <c r="C87" s="63"/>
      <c r="D87" s="64"/>
      <c r="E87" s="37"/>
      <c r="F87" s="32"/>
      <c r="G87" s="31"/>
      <c r="H87" s="315"/>
      <c r="I87" s="316"/>
    </row>
    <row r="88" spans="1:9" ht="16.149999999999999" customHeight="1">
      <c r="A88" s="65"/>
      <c r="B88" s="66"/>
      <c r="C88" s="67"/>
      <c r="D88" s="68"/>
      <c r="E88" s="69"/>
      <c r="F88" s="70"/>
      <c r="G88" s="70"/>
      <c r="H88" s="128"/>
      <c r="I88" s="71"/>
    </row>
    <row r="89" spans="1:9" ht="16.149999999999999" customHeight="1">
      <c r="A89" s="62"/>
      <c r="B89" s="35"/>
      <c r="C89" s="35"/>
      <c r="D89" s="33"/>
      <c r="E89" s="37"/>
      <c r="F89" s="32"/>
      <c r="G89" s="31"/>
      <c r="H89" s="31"/>
      <c r="I89" s="26"/>
    </row>
    <row r="90" spans="1:9" ht="16.149999999999999" customHeight="1">
      <c r="A90" s="65"/>
      <c r="B90" s="75"/>
      <c r="C90" s="73"/>
      <c r="D90" s="77"/>
      <c r="E90" s="78"/>
      <c r="F90" s="78"/>
      <c r="G90" s="70"/>
      <c r="H90" s="66"/>
      <c r="I90" s="71"/>
    </row>
    <row r="91" spans="1:9" ht="16.149999999999999" customHeight="1">
      <c r="A91" s="62"/>
      <c r="B91" s="100"/>
      <c r="C91" s="35"/>
      <c r="D91" s="33"/>
      <c r="E91" s="37"/>
      <c r="F91" s="32"/>
      <c r="G91" s="31"/>
      <c r="H91" s="31"/>
      <c r="I91" s="26"/>
    </row>
    <row r="92" spans="1:9" ht="16.149999999999999" customHeight="1">
      <c r="A92" s="65" t="s">
        <v>21</v>
      </c>
      <c r="B92" s="75"/>
      <c r="C92" s="73"/>
      <c r="D92" s="77"/>
      <c r="E92" s="78"/>
      <c r="F92" s="79">
        <f>F72+F74+F76+F84+F88+F78+F70+F80+F82+F86</f>
        <v>0</v>
      </c>
      <c r="G92" s="70"/>
      <c r="H92" s="66"/>
      <c r="I92" s="71"/>
    </row>
    <row r="93" spans="1:9" ht="16.149999999999999" customHeight="1">
      <c r="A93" s="34"/>
      <c r="B93" s="35"/>
      <c r="C93" s="35"/>
      <c r="D93" s="36"/>
      <c r="E93" s="37"/>
      <c r="F93" s="38"/>
      <c r="G93" s="31"/>
      <c r="H93" s="87"/>
      <c r="I93" s="39"/>
    </row>
    <row r="94" spans="1:9" ht="16.149999999999999" customHeight="1">
      <c r="A94" s="80"/>
      <c r="B94" s="40"/>
      <c r="C94" s="40"/>
      <c r="D94" s="41"/>
      <c r="E94" s="42"/>
      <c r="F94" s="81"/>
      <c r="G94" s="81"/>
      <c r="H94" s="88"/>
      <c r="I94" s="43"/>
    </row>
    <row r="95" spans="1:9" ht="16.149999999999999" customHeight="1">
      <c r="A95" s="82"/>
      <c r="B95" s="100"/>
      <c r="C95" s="44"/>
      <c r="D95" s="45"/>
      <c r="E95" s="46"/>
      <c r="F95" s="47"/>
      <c r="G95" s="47"/>
      <c r="H95" s="45"/>
      <c r="I95" s="48"/>
    </row>
    <row r="96" spans="1:9" ht="16.149999999999999" customHeight="1" thickBot="1">
      <c r="A96" s="83"/>
      <c r="B96" s="89"/>
      <c r="C96" s="49"/>
      <c r="D96" s="50"/>
      <c r="E96" s="51"/>
      <c r="F96" s="84"/>
      <c r="G96" s="85"/>
      <c r="H96" s="50"/>
      <c r="I96" s="52"/>
    </row>
    <row r="97" spans="1:9" ht="16.149999999999999" customHeight="1" thickTop="1">
      <c r="A97" s="53"/>
      <c r="B97" s="54"/>
      <c r="C97" s="55"/>
      <c r="D97" s="54"/>
      <c r="E97" s="54"/>
      <c r="F97" s="54"/>
      <c r="G97" s="54"/>
      <c r="H97" s="306" t="s">
        <v>42</v>
      </c>
      <c r="I97" s="307"/>
    </row>
    <row r="98" spans="1:9" ht="16.149999999999999" customHeight="1">
      <c r="A98" s="90" t="s">
        <v>65</v>
      </c>
      <c r="B98" s="329" t="s">
        <v>66</v>
      </c>
      <c r="C98" s="329"/>
      <c r="D98" s="329"/>
      <c r="E98" s="329"/>
      <c r="F98" s="312" t="s">
        <v>60</v>
      </c>
      <c r="G98" s="312"/>
      <c r="H98" s="308" t="str">
        <f>'設計書（鏡）'!C17</f>
        <v>烏山【Ⅲ】地区</v>
      </c>
      <c r="I98" s="309"/>
    </row>
    <row r="99" spans="1:9" ht="16.149999999999999" customHeight="1">
      <c r="A99" s="57"/>
      <c r="B99" s="58"/>
      <c r="C99" s="59"/>
      <c r="D99" s="58"/>
      <c r="E99" s="58"/>
      <c r="F99" s="58"/>
      <c r="G99" s="58"/>
      <c r="H99" s="313"/>
      <c r="I99" s="314"/>
    </row>
    <row r="100" spans="1:9" ht="16.149999999999999" customHeight="1">
      <c r="A100" s="60" t="s">
        <v>43</v>
      </c>
      <c r="B100" s="61" t="s">
        <v>27</v>
      </c>
      <c r="C100" s="61" t="s">
        <v>4</v>
      </c>
      <c r="D100" s="61" t="s">
        <v>5</v>
      </c>
      <c r="E100" s="61" t="s">
        <v>28</v>
      </c>
      <c r="F100" s="61" t="s">
        <v>29</v>
      </c>
      <c r="G100" s="61" t="s">
        <v>30</v>
      </c>
      <c r="H100" s="129" t="s">
        <v>31</v>
      </c>
      <c r="I100" s="130" t="s">
        <v>32</v>
      </c>
    </row>
    <row r="101" spans="1:9" ht="16.149999999999999" customHeight="1">
      <c r="A101" s="62"/>
      <c r="B101" s="35"/>
      <c r="C101" s="35"/>
      <c r="D101" s="36"/>
      <c r="E101" s="37"/>
      <c r="F101" s="37"/>
      <c r="G101" s="31"/>
      <c r="H101" s="31"/>
      <c r="I101" s="26"/>
    </row>
    <row r="102" spans="1:9" ht="16.149999999999999" customHeight="1">
      <c r="A102" s="96" t="s">
        <v>67</v>
      </c>
      <c r="B102" s="72" t="s">
        <v>70</v>
      </c>
      <c r="C102" s="73" t="s">
        <v>72</v>
      </c>
      <c r="D102" s="95"/>
      <c r="E102" s="69"/>
      <c r="F102" s="70"/>
      <c r="G102" s="70"/>
      <c r="H102" s="128"/>
      <c r="I102" s="71"/>
    </row>
    <row r="103" spans="1:9" ht="16.149999999999999" customHeight="1">
      <c r="A103" s="62"/>
      <c r="B103" s="29" t="s">
        <v>26</v>
      </c>
      <c r="C103" s="63"/>
      <c r="D103" s="36"/>
      <c r="E103" s="37"/>
      <c r="F103" s="32"/>
      <c r="G103" s="31" t="s">
        <v>33</v>
      </c>
      <c r="H103" s="31"/>
      <c r="I103" s="26" t="s">
        <v>33</v>
      </c>
    </row>
    <row r="104" spans="1:9" ht="16.149999999999999" customHeight="1">
      <c r="A104" s="96" t="s">
        <v>68</v>
      </c>
      <c r="B104" s="66"/>
      <c r="C104" s="67" t="s">
        <v>73</v>
      </c>
      <c r="D104" s="95"/>
      <c r="E104" s="69"/>
      <c r="F104" s="70"/>
      <c r="G104" s="70"/>
      <c r="H104" s="128"/>
      <c r="I104" s="71"/>
    </row>
    <row r="105" spans="1:9" ht="16.149999999999999" customHeight="1">
      <c r="A105" s="62"/>
      <c r="B105" s="29"/>
      <c r="C105" s="63"/>
      <c r="D105" s="36"/>
      <c r="E105" s="37"/>
      <c r="F105" s="32"/>
      <c r="G105" s="31"/>
      <c r="H105" s="321"/>
      <c r="I105" s="322"/>
    </row>
    <row r="106" spans="1:9" ht="16.149999999999999" customHeight="1">
      <c r="A106" s="65" t="s">
        <v>69</v>
      </c>
      <c r="B106" s="66"/>
      <c r="C106" s="67" t="s">
        <v>71</v>
      </c>
      <c r="D106" s="95">
        <v>1</v>
      </c>
      <c r="E106" s="69"/>
      <c r="F106" s="70"/>
      <c r="G106" s="70"/>
      <c r="H106" s="128"/>
      <c r="I106" s="71"/>
    </row>
    <row r="107" spans="1:9" ht="16.149999999999999" customHeight="1">
      <c r="A107" s="62"/>
      <c r="B107" s="29"/>
      <c r="C107" s="63"/>
      <c r="D107" s="36"/>
      <c r="E107" s="37"/>
      <c r="F107" s="32"/>
      <c r="G107" s="31"/>
      <c r="H107" s="31"/>
      <c r="I107" s="26"/>
    </row>
    <row r="108" spans="1:9" ht="16.149999999999999" customHeight="1">
      <c r="A108" s="65"/>
      <c r="B108" s="66"/>
      <c r="C108" s="67"/>
      <c r="D108" s="94"/>
      <c r="E108" s="69"/>
      <c r="F108" s="70"/>
      <c r="G108" s="70"/>
      <c r="H108" s="128"/>
      <c r="I108" s="71"/>
    </row>
    <row r="109" spans="1:9" ht="16.149999999999999" customHeight="1">
      <c r="A109" s="62"/>
      <c r="B109" s="35"/>
      <c r="C109" s="35"/>
      <c r="D109" s="36"/>
      <c r="E109" s="37"/>
      <c r="F109" s="27"/>
      <c r="G109" s="28"/>
      <c r="H109" s="29"/>
      <c r="I109" s="30"/>
    </row>
    <row r="110" spans="1:9" ht="16.149999999999999" customHeight="1">
      <c r="A110" s="65"/>
      <c r="B110" s="72"/>
      <c r="C110" s="73"/>
      <c r="D110" s="94"/>
      <c r="E110" s="69"/>
      <c r="F110" s="70"/>
      <c r="G110" s="70"/>
      <c r="H110" s="128"/>
      <c r="I110" s="71"/>
    </row>
    <row r="111" spans="1:9" ht="16.149999999999999" customHeight="1">
      <c r="A111" s="62"/>
      <c r="B111" s="35"/>
      <c r="C111" s="35"/>
      <c r="D111" s="64"/>
      <c r="E111" s="37"/>
      <c r="F111" s="32"/>
      <c r="G111" s="31"/>
      <c r="H111" s="74"/>
      <c r="I111" s="26"/>
    </row>
    <row r="112" spans="1:9" ht="16.149999999999999" customHeight="1">
      <c r="A112" s="65"/>
      <c r="B112" s="75"/>
      <c r="C112" s="73"/>
      <c r="D112" s="68"/>
      <c r="E112" s="69"/>
      <c r="F112" s="70"/>
      <c r="G112" s="70"/>
      <c r="H112" s="319"/>
      <c r="I112" s="320"/>
    </row>
    <row r="113" spans="1:9" ht="16.149999999999999" customHeight="1">
      <c r="A113" s="62"/>
      <c r="B113" s="35"/>
      <c r="C113" s="35"/>
      <c r="D113" s="64"/>
      <c r="E113" s="37"/>
      <c r="F113" s="32"/>
      <c r="G113" s="31"/>
      <c r="H113" s="31"/>
      <c r="I113" s="26"/>
    </row>
    <row r="114" spans="1:9" ht="16.149999999999999" customHeight="1">
      <c r="A114" s="65"/>
      <c r="B114" s="75"/>
      <c r="C114" s="73"/>
      <c r="D114" s="68"/>
      <c r="E114" s="69"/>
      <c r="F114" s="70"/>
      <c r="G114" s="70"/>
      <c r="H114" s="319"/>
      <c r="I114" s="320"/>
    </row>
    <row r="115" spans="1:9" ht="16.149999999999999" customHeight="1">
      <c r="A115" s="62"/>
      <c r="B115" s="29"/>
      <c r="C115" s="63"/>
      <c r="D115" s="64"/>
      <c r="E115" s="37"/>
      <c r="F115" s="32"/>
      <c r="G115" s="31"/>
      <c r="H115" s="315"/>
      <c r="I115" s="316"/>
    </row>
    <row r="116" spans="1:9" ht="16.149999999999999" customHeight="1">
      <c r="A116" s="65"/>
      <c r="B116" s="66"/>
      <c r="C116" s="67"/>
      <c r="D116" s="68"/>
      <c r="E116" s="69"/>
      <c r="F116" s="70"/>
      <c r="G116" s="70"/>
      <c r="H116" s="128"/>
      <c r="I116" s="71"/>
    </row>
    <row r="117" spans="1:9" ht="16.149999999999999" customHeight="1">
      <c r="A117" s="62"/>
      <c r="B117" s="35"/>
      <c r="C117" s="35"/>
      <c r="D117" s="64"/>
      <c r="E117" s="37"/>
      <c r="F117" s="32"/>
      <c r="G117" s="31"/>
      <c r="H117" s="31"/>
      <c r="I117" s="26"/>
    </row>
    <row r="118" spans="1:9" ht="16.149999999999999" customHeight="1">
      <c r="A118" s="65"/>
      <c r="B118" s="75"/>
      <c r="C118" s="73"/>
      <c r="D118" s="68"/>
      <c r="E118" s="69"/>
      <c r="F118" s="70"/>
      <c r="G118" s="70"/>
      <c r="H118" s="66"/>
      <c r="I118" s="76"/>
    </row>
    <row r="119" spans="1:9" ht="16.149999999999999" customHeight="1">
      <c r="A119" s="62"/>
      <c r="B119" s="29"/>
      <c r="C119" s="63"/>
      <c r="D119" s="64"/>
      <c r="E119" s="37"/>
      <c r="F119" s="32"/>
      <c r="G119" s="31"/>
      <c r="H119" s="315"/>
      <c r="I119" s="316"/>
    </row>
    <row r="120" spans="1:9" ht="16.149999999999999" customHeight="1">
      <c r="A120" s="65"/>
      <c r="B120" s="66"/>
      <c r="C120" s="67"/>
      <c r="D120" s="68"/>
      <c r="E120" s="69"/>
      <c r="F120" s="70"/>
      <c r="G120" s="70"/>
      <c r="H120" s="128"/>
      <c r="I120" s="71"/>
    </row>
    <row r="121" spans="1:9" ht="16.149999999999999" customHeight="1">
      <c r="A121" s="62"/>
      <c r="B121" s="35"/>
      <c r="C121" s="35"/>
      <c r="D121" s="33"/>
      <c r="E121" s="37"/>
      <c r="F121" s="32"/>
      <c r="G121" s="31"/>
      <c r="H121" s="31"/>
      <c r="I121" s="26"/>
    </row>
    <row r="122" spans="1:9" ht="16.149999999999999" customHeight="1">
      <c r="A122" s="65"/>
      <c r="B122" s="75"/>
      <c r="C122" s="73"/>
      <c r="D122" s="77"/>
      <c r="E122" s="78"/>
      <c r="F122" s="78"/>
      <c r="G122" s="70"/>
      <c r="H122" s="66"/>
      <c r="I122" s="71"/>
    </row>
    <row r="123" spans="1:9" ht="16.149999999999999" customHeight="1">
      <c r="A123" s="62"/>
      <c r="B123" s="100"/>
      <c r="C123" s="35"/>
      <c r="D123" s="33"/>
      <c r="E123" s="37"/>
      <c r="F123" s="32"/>
      <c r="G123" s="31"/>
      <c r="H123" s="31"/>
      <c r="I123" s="26"/>
    </row>
    <row r="124" spans="1:9" ht="16.149999999999999" customHeight="1">
      <c r="A124" s="65" t="s">
        <v>21</v>
      </c>
      <c r="B124" s="75"/>
      <c r="C124" s="73"/>
      <c r="D124" s="77"/>
      <c r="E124" s="78"/>
      <c r="F124" s="79">
        <f>F104+F106+F108+F116+F120+F110+F102+F112+F114+F118</f>
        <v>0</v>
      </c>
      <c r="G124" s="70"/>
      <c r="H124" s="66"/>
      <c r="I124" s="71"/>
    </row>
    <row r="125" spans="1:9" ht="16.149999999999999" customHeight="1">
      <c r="A125" s="34"/>
      <c r="B125" s="35"/>
      <c r="C125" s="35"/>
      <c r="D125" s="36"/>
      <c r="E125" s="37"/>
      <c r="F125" s="38"/>
      <c r="G125" s="31"/>
      <c r="H125" s="87"/>
      <c r="I125" s="39"/>
    </row>
    <row r="126" spans="1:9" ht="16.149999999999999" customHeight="1">
      <c r="A126" s="80"/>
      <c r="B126" s="40"/>
      <c r="C126" s="40"/>
      <c r="D126" s="41"/>
      <c r="E126" s="42"/>
      <c r="F126" s="81"/>
      <c r="G126" s="81"/>
      <c r="H126" s="88"/>
      <c r="I126" s="43"/>
    </row>
    <row r="127" spans="1:9" ht="16.149999999999999" customHeight="1">
      <c r="A127" s="82"/>
      <c r="B127" s="100"/>
      <c r="C127" s="44"/>
      <c r="D127" s="45"/>
      <c r="E127" s="46"/>
      <c r="F127" s="47"/>
      <c r="G127" s="47"/>
      <c r="H127" s="45"/>
      <c r="I127" s="48"/>
    </row>
    <row r="128" spans="1:9" ht="16.149999999999999" customHeight="1" thickBot="1">
      <c r="A128" s="83"/>
      <c r="B128" s="89"/>
      <c r="C128" s="49"/>
      <c r="D128" s="50"/>
      <c r="E128" s="51"/>
      <c r="F128" s="84"/>
      <c r="G128" s="85"/>
      <c r="H128" s="50"/>
      <c r="I128" s="52"/>
    </row>
    <row r="129" spans="1:9" ht="16.149999999999999" customHeight="1" thickTop="1">
      <c r="A129" s="53"/>
      <c r="B129" s="54"/>
      <c r="C129" s="55"/>
      <c r="D129" s="54"/>
      <c r="E129" s="54"/>
      <c r="F129" s="54"/>
      <c r="G129" s="54"/>
      <c r="H129" s="306" t="s">
        <v>78</v>
      </c>
      <c r="I129" s="307"/>
    </row>
    <row r="130" spans="1:9" ht="16.149999999999999" customHeight="1">
      <c r="A130" s="90" t="s">
        <v>74</v>
      </c>
      <c r="B130" s="329" t="s">
        <v>78</v>
      </c>
      <c r="C130" s="329"/>
      <c r="D130" s="329"/>
      <c r="E130" s="329"/>
      <c r="F130" s="312" t="s">
        <v>49</v>
      </c>
      <c r="G130" s="312"/>
      <c r="H130" s="308" t="str">
        <f>'設計書（鏡）'!C17</f>
        <v>烏山【Ⅲ】地区</v>
      </c>
      <c r="I130" s="309"/>
    </row>
    <row r="131" spans="1:9" ht="16.149999999999999" customHeight="1">
      <c r="A131" s="57"/>
      <c r="B131" s="58"/>
      <c r="C131" s="59"/>
      <c r="D131" s="58"/>
      <c r="E131" s="58"/>
      <c r="F131" s="58"/>
      <c r="G131" s="58"/>
      <c r="H131" s="313" t="s">
        <v>50</v>
      </c>
      <c r="I131" s="314"/>
    </row>
    <row r="132" spans="1:9" ht="16.149999999999999" customHeight="1">
      <c r="A132" s="60" t="s">
        <v>43</v>
      </c>
      <c r="B132" s="61" t="s">
        <v>27</v>
      </c>
      <c r="C132" s="61" t="s">
        <v>4</v>
      </c>
      <c r="D132" s="61" t="s">
        <v>5</v>
      </c>
      <c r="E132" s="61" t="s">
        <v>28</v>
      </c>
      <c r="F132" s="61" t="s">
        <v>29</v>
      </c>
      <c r="G132" s="61" t="s">
        <v>30</v>
      </c>
      <c r="H132" s="129" t="s">
        <v>31</v>
      </c>
      <c r="I132" s="130" t="s">
        <v>32</v>
      </c>
    </row>
    <row r="133" spans="1:9" ht="16.149999999999999" customHeight="1">
      <c r="A133" s="62" t="s">
        <v>26</v>
      </c>
      <c r="B133" s="29" t="s">
        <v>26</v>
      </c>
      <c r="C133" s="63" t="s">
        <v>26</v>
      </c>
      <c r="D133" s="98"/>
      <c r="E133" s="37"/>
      <c r="F133" s="32"/>
      <c r="G133" s="31" t="s">
        <v>33</v>
      </c>
      <c r="H133" s="31"/>
      <c r="I133" s="26"/>
    </row>
    <row r="134" spans="1:9" ht="16.149999999999999" customHeight="1">
      <c r="A134" s="65" t="s">
        <v>45</v>
      </c>
      <c r="B134" s="66"/>
      <c r="C134" s="67" t="s">
        <v>48</v>
      </c>
      <c r="D134" s="95"/>
      <c r="E134" s="69"/>
      <c r="F134" s="70"/>
      <c r="G134" s="70"/>
      <c r="H134" s="128"/>
      <c r="I134" s="71"/>
    </row>
    <row r="135" spans="1:9" ht="16.149999999999999" customHeight="1">
      <c r="A135" s="62"/>
      <c r="B135" s="29"/>
      <c r="C135" s="63"/>
      <c r="D135" s="98"/>
      <c r="E135" s="37"/>
      <c r="F135" s="32"/>
      <c r="G135" s="31" t="s">
        <v>33</v>
      </c>
      <c r="H135" s="31"/>
      <c r="I135" s="26"/>
    </row>
    <row r="136" spans="1:9" ht="16.149999999999999" customHeight="1">
      <c r="A136" s="65" t="s">
        <v>46</v>
      </c>
      <c r="B136" s="66"/>
      <c r="C136" s="67" t="s">
        <v>48</v>
      </c>
      <c r="D136" s="95"/>
      <c r="E136" s="69"/>
      <c r="F136" s="70"/>
      <c r="G136" s="70"/>
      <c r="H136" s="128"/>
      <c r="I136" s="71"/>
    </row>
    <row r="137" spans="1:9" ht="16.149999999999999" customHeight="1">
      <c r="A137" s="62"/>
      <c r="B137" s="29"/>
      <c r="C137" s="63"/>
      <c r="D137" s="98"/>
      <c r="E137" s="37"/>
      <c r="F137" s="32"/>
      <c r="G137" s="31" t="s">
        <v>33</v>
      </c>
      <c r="H137" s="31"/>
      <c r="I137" s="26"/>
    </row>
    <row r="138" spans="1:9" ht="16.149999999999999" customHeight="1">
      <c r="A138" s="65" t="s">
        <v>47</v>
      </c>
      <c r="B138" s="66"/>
      <c r="C138" s="67" t="s">
        <v>48</v>
      </c>
      <c r="D138" s="95"/>
      <c r="E138" s="69"/>
      <c r="F138" s="70"/>
      <c r="G138" s="70"/>
      <c r="H138" s="128"/>
      <c r="I138" s="71"/>
    </row>
    <row r="139" spans="1:9" ht="16.149999999999999" customHeight="1">
      <c r="A139" s="62"/>
      <c r="B139" s="35"/>
      <c r="C139" s="35"/>
      <c r="D139" s="98"/>
      <c r="E139" s="37"/>
      <c r="F139" s="27"/>
      <c r="G139" s="28"/>
      <c r="H139" s="29"/>
      <c r="I139" s="30"/>
    </row>
    <row r="140" spans="1:9" ht="15.6" customHeight="1">
      <c r="A140" s="65" t="s">
        <v>412</v>
      </c>
      <c r="B140" s="72"/>
      <c r="C140" s="73" t="s">
        <v>48</v>
      </c>
      <c r="D140" s="95"/>
      <c r="E140" s="69"/>
      <c r="F140" s="70"/>
      <c r="G140" s="70"/>
      <c r="H140" s="128"/>
      <c r="I140" s="71"/>
    </row>
    <row r="141" spans="1:9" ht="16.149999999999999" customHeight="1">
      <c r="A141" s="62"/>
      <c r="B141" s="35"/>
      <c r="C141" s="35"/>
      <c r="D141" s="64"/>
      <c r="E141" s="37"/>
      <c r="F141" s="32"/>
      <c r="G141" s="31"/>
      <c r="H141" s="31"/>
      <c r="I141" s="26"/>
    </row>
    <row r="142" spans="1:9" ht="16.149999999999999" customHeight="1">
      <c r="A142" s="65" t="s">
        <v>54</v>
      </c>
      <c r="B142" s="75"/>
      <c r="C142" s="73" t="s">
        <v>34</v>
      </c>
      <c r="D142" s="68">
        <v>1</v>
      </c>
      <c r="E142" s="69"/>
      <c r="F142" s="70"/>
      <c r="G142" s="70"/>
      <c r="H142" s="319" t="s">
        <v>76</v>
      </c>
      <c r="I142" s="320"/>
    </row>
    <row r="143" spans="1:9" ht="16.149999999999999" customHeight="1">
      <c r="A143" s="62"/>
      <c r="B143" s="29"/>
      <c r="C143" s="63"/>
      <c r="D143" s="64"/>
      <c r="E143" s="37"/>
      <c r="F143" s="32"/>
      <c r="G143" s="31" t="s">
        <v>33</v>
      </c>
      <c r="H143" s="315"/>
      <c r="I143" s="316"/>
    </row>
    <row r="144" spans="1:9" ht="16.149999999999999" customHeight="1">
      <c r="A144" s="65" t="s">
        <v>35</v>
      </c>
      <c r="B144" s="66"/>
      <c r="C144" s="67" t="s">
        <v>34</v>
      </c>
      <c r="D144" s="68">
        <v>1</v>
      </c>
      <c r="E144" s="69"/>
      <c r="F144" s="70"/>
      <c r="G144" s="70" t="s">
        <v>33</v>
      </c>
      <c r="H144" s="128"/>
      <c r="I144" s="71"/>
    </row>
    <row r="145" spans="1:9" ht="16.149999999999999" customHeight="1">
      <c r="A145" s="62"/>
      <c r="B145" s="35"/>
      <c r="C145" s="35"/>
      <c r="D145" s="64"/>
      <c r="E145" s="37"/>
      <c r="F145" s="32"/>
      <c r="G145" s="31"/>
      <c r="H145" s="321"/>
      <c r="I145" s="322"/>
    </row>
    <row r="146" spans="1:9" ht="16.149999999999999" customHeight="1">
      <c r="A146" s="65" t="s">
        <v>55</v>
      </c>
      <c r="B146" s="75"/>
      <c r="C146" s="73" t="s">
        <v>34</v>
      </c>
      <c r="D146" s="68">
        <v>1</v>
      </c>
      <c r="E146" s="69"/>
      <c r="F146" s="70"/>
      <c r="G146" s="70"/>
      <c r="H146" s="66"/>
      <c r="I146" s="71"/>
    </row>
    <row r="147" spans="1:9" ht="16.149999999999999" customHeight="1">
      <c r="A147" s="62"/>
      <c r="B147" s="29"/>
      <c r="C147" s="63"/>
      <c r="D147" s="64"/>
      <c r="E147" s="37"/>
      <c r="F147" s="32"/>
      <c r="G147" s="31" t="s">
        <v>33</v>
      </c>
      <c r="H147" s="315"/>
      <c r="I147" s="316"/>
    </row>
    <row r="148" spans="1:9" ht="15.6" customHeight="1">
      <c r="A148" s="65" t="s">
        <v>36</v>
      </c>
      <c r="B148" s="66"/>
      <c r="C148" s="67" t="s">
        <v>34</v>
      </c>
      <c r="D148" s="68">
        <v>1</v>
      </c>
      <c r="E148" s="69"/>
      <c r="F148" s="70">
        <f>D148*E148</f>
        <v>0</v>
      </c>
      <c r="G148" s="70" t="s">
        <v>33</v>
      </c>
      <c r="H148" s="128"/>
      <c r="I148" s="71">
        <f>F134+F136+F138+F140+F142</f>
        <v>0</v>
      </c>
    </row>
    <row r="149" spans="1:9" ht="16.149999999999999" customHeight="1">
      <c r="A149" s="62"/>
      <c r="B149" s="35"/>
      <c r="C149" s="35"/>
      <c r="D149" s="33"/>
      <c r="E149" s="37"/>
      <c r="F149" s="32"/>
      <c r="G149" s="31"/>
      <c r="H149" s="31"/>
      <c r="I149" s="26"/>
    </row>
    <row r="150" spans="1:9" ht="16.149999999999999" customHeight="1">
      <c r="A150" s="65"/>
      <c r="B150" s="75"/>
      <c r="C150" s="73"/>
      <c r="D150" s="77"/>
      <c r="E150" s="78"/>
      <c r="F150" s="78"/>
      <c r="G150" s="70"/>
      <c r="H150" s="66"/>
      <c r="I150" s="71"/>
    </row>
    <row r="151" spans="1:9" ht="16.149999999999999" customHeight="1">
      <c r="A151" s="62"/>
      <c r="B151" s="35"/>
      <c r="C151" s="35"/>
      <c r="D151" s="33"/>
      <c r="E151" s="37"/>
      <c r="F151" s="32"/>
      <c r="G151" s="31"/>
      <c r="H151" s="31"/>
      <c r="I151" s="26"/>
    </row>
    <row r="152" spans="1:9" ht="16.149999999999999" customHeight="1">
      <c r="A152" s="65"/>
      <c r="B152" s="75"/>
      <c r="C152" s="73"/>
      <c r="D152" s="77"/>
      <c r="E152" s="78"/>
      <c r="F152" s="78"/>
      <c r="G152" s="70"/>
      <c r="H152" s="66"/>
      <c r="I152" s="71"/>
    </row>
    <row r="153" spans="1:9" ht="16.149999999999999" customHeight="1">
      <c r="A153" s="62"/>
      <c r="B153" s="35"/>
      <c r="C153" s="35"/>
      <c r="D153" s="33"/>
      <c r="E153" s="37"/>
      <c r="F153" s="32"/>
      <c r="G153" s="31"/>
      <c r="H153" s="31"/>
      <c r="I153" s="26"/>
    </row>
    <row r="154" spans="1:9" ht="16.149999999999999" customHeight="1">
      <c r="A154" s="65"/>
      <c r="B154" s="75"/>
      <c r="C154" s="73"/>
      <c r="D154" s="77"/>
      <c r="E154" s="78"/>
      <c r="F154" s="78"/>
      <c r="G154" s="70"/>
      <c r="H154" s="66"/>
      <c r="I154" s="71"/>
    </row>
    <row r="155" spans="1:9" ht="16.149999999999999" customHeight="1">
      <c r="A155" s="62"/>
      <c r="B155" s="75" t="s">
        <v>37</v>
      </c>
      <c r="C155" s="35"/>
      <c r="D155" s="33"/>
      <c r="E155" s="37"/>
      <c r="F155" s="32"/>
      <c r="G155" s="31"/>
      <c r="H155" s="31"/>
      <c r="I155" s="26"/>
    </row>
    <row r="156" spans="1:9" ht="16.149999999999999" customHeight="1">
      <c r="A156" s="65" t="s">
        <v>21</v>
      </c>
      <c r="B156" s="75" t="s">
        <v>38</v>
      </c>
      <c r="C156" s="73"/>
      <c r="D156" s="77"/>
      <c r="E156" s="78"/>
      <c r="F156" s="79">
        <f>F134+F136+F138+F140+F142+F144+F146+F148</f>
        <v>0</v>
      </c>
      <c r="G156" s="70"/>
      <c r="H156" s="66"/>
      <c r="I156" s="71"/>
    </row>
    <row r="157" spans="1:9" ht="16.149999999999999" customHeight="1">
      <c r="A157" s="34"/>
      <c r="B157" s="35"/>
      <c r="C157" s="35"/>
      <c r="D157" s="36"/>
      <c r="E157" s="37"/>
      <c r="F157" s="38"/>
      <c r="G157" s="31"/>
      <c r="H157" s="317"/>
      <c r="I157" s="318"/>
    </row>
    <row r="158" spans="1:9" ht="16.149999999999999" customHeight="1">
      <c r="A158" s="80"/>
      <c r="B158" s="40"/>
      <c r="C158" s="40"/>
      <c r="D158" s="41"/>
      <c r="E158" s="42"/>
      <c r="F158" s="81"/>
      <c r="G158" s="81"/>
      <c r="H158" s="323"/>
      <c r="I158" s="324"/>
    </row>
    <row r="159" spans="1:9" ht="16.149999999999999" customHeight="1">
      <c r="A159" s="82"/>
      <c r="B159" s="75" t="s">
        <v>37</v>
      </c>
      <c r="C159" s="44"/>
      <c r="D159" s="45"/>
      <c r="E159" s="46"/>
      <c r="F159" s="47"/>
      <c r="G159" s="47"/>
      <c r="H159" s="45" t="s">
        <v>415</v>
      </c>
      <c r="I159" s="48"/>
    </row>
    <row r="160" spans="1:9" ht="16.149999999999999" customHeight="1" thickBot="1">
      <c r="A160" s="83"/>
      <c r="B160" s="89" t="s">
        <v>39</v>
      </c>
      <c r="C160" s="49"/>
      <c r="D160" s="50"/>
      <c r="E160" s="51"/>
      <c r="F160" s="84">
        <f>ROUNDDOWN(F156*I160,0)</f>
        <v>0</v>
      </c>
      <c r="G160" s="85"/>
      <c r="H160" s="50"/>
      <c r="I160" s="112"/>
    </row>
    <row r="161" spans="1:9" ht="16.149999999999999" customHeight="1" thickTop="1">
      <c r="A161" s="53"/>
      <c r="B161" s="54"/>
      <c r="C161" s="55"/>
      <c r="D161" s="54"/>
      <c r="E161" s="54"/>
      <c r="F161" s="54"/>
      <c r="G161" s="54"/>
      <c r="H161" s="306" t="s">
        <v>78</v>
      </c>
      <c r="I161" s="307"/>
    </row>
    <row r="162" spans="1:9" ht="16.149999999999999" customHeight="1">
      <c r="A162" s="90" t="s">
        <v>77</v>
      </c>
      <c r="B162" s="329" t="s">
        <v>54</v>
      </c>
      <c r="C162" s="329"/>
      <c r="D162" s="329"/>
      <c r="E162" s="329"/>
      <c r="F162" s="312" t="s">
        <v>60</v>
      </c>
      <c r="G162" s="312"/>
      <c r="H162" s="308" t="str">
        <f>'設計書（鏡）'!C17</f>
        <v>烏山【Ⅲ】地区</v>
      </c>
      <c r="I162" s="309"/>
    </row>
    <row r="163" spans="1:9" ht="16.149999999999999" customHeight="1">
      <c r="A163" s="57"/>
      <c r="B163" s="58"/>
      <c r="C163" s="59"/>
      <c r="D163" s="58"/>
      <c r="E163" s="58"/>
      <c r="F163" s="58"/>
      <c r="G163" s="58"/>
      <c r="H163" s="313"/>
      <c r="I163" s="314"/>
    </row>
    <row r="164" spans="1:9" ht="16.149999999999999" customHeight="1">
      <c r="A164" s="60" t="s">
        <v>43</v>
      </c>
      <c r="B164" s="61" t="s">
        <v>27</v>
      </c>
      <c r="C164" s="61" t="s">
        <v>4</v>
      </c>
      <c r="D164" s="61" t="s">
        <v>5</v>
      </c>
      <c r="E164" s="61" t="s">
        <v>28</v>
      </c>
      <c r="F164" s="61" t="s">
        <v>29</v>
      </c>
      <c r="G164" s="61" t="s">
        <v>30</v>
      </c>
      <c r="H164" s="129" t="s">
        <v>31</v>
      </c>
      <c r="I164" s="130" t="s">
        <v>32</v>
      </c>
    </row>
    <row r="165" spans="1:9" ht="16.149999999999999" customHeight="1">
      <c r="A165" s="62"/>
      <c r="B165" s="35"/>
      <c r="C165" s="35"/>
      <c r="D165" s="36"/>
      <c r="E165" s="37"/>
      <c r="F165" s="37"/>
      <c r="G165" s="31"/>
      <c r="H165" s="31"/>
      <c r="I165" s="26"/>
    </row>
    <row r="166" spans="1:9" ht="16.149999999999999" customHeight="1">
      <c r="A166" s="96" t="s">
        <v>67</v>
      </c>
      <c r="B166" s="72" t="s">
        <v>70</v>
      </c>
      <c r="C166" s="73" t="s">
        <v>72</v>
      </c>
      <c r="D166" s="95"/>
      <c r="E166" s="69"/>
      <c r="F166" s="70"/>
      <c r="G166" s="70"/>
      <c r="H166" s="128"/>
      <c r="I166" s="71"/>
    </row>
    <row r="167" spans="1:9" ht="16.149999999999999" customHeight="1">
      <c r="A167" s="62"/>
      <c r="B167" s="29" t="s">
        <v>26</v>
      </c>
      <c r="C167" s="63"/>
      <c r="D167" s="36"/>
      <c r="E167" s="37"/>
      <c r="F167" s="32"/>
      <c r="G167" s="31" t="s">
        <v>33</v>
      </c>
      <c r="H167" s="31"/>
      <c r="I167" s="26" t="s">
        <v>33</v>
      </c>
    </row>
    <row r="168" spans="1:9" ht="16.149999999999999" customHeight="1">
      <c r="A168" s="96" t="s">
        <v>68</v>
      </c>
      <c r="B168" s="66"/>
      <c r="C168" s="67" t="s">
        <v>73</v>
      </c>
      <c r="D168" s="95"/>
      <c r="E168" s="69"/>
      <c r="F168" s="70"/>
      <c r="G168" s="70"/>
      <c r="H168" s="128"/>
      <c r="I168" s="71"/>
    </row>
    <row r="169" spans="1:9" ht="16.149999999999999" customHeight="1">
      <c r="A169" s="62"/>
      <c r="B169" s="29"/>
      <c r="C169" s="63"/>
      <c r="D169" s="36"/>
      <c r="E169" s="37"/>
      <c r="F169" s="32"/>
      <c r="G169" s="31"/>
      <c r="H169" s="321"/>
      <c r="I169" s="322"/>
    </row>
    <row r="170" spans="1:9" ht="16.149999999999999" customHeight="1">
      <c r="A170" s="65" t="s">
        <v>69</v>
      </c>
      <c r="B170" s="66"/>
      <c r="C170" s="67" t="s">
        <v>34</v>
      </c>
      <c r="D170" s="95">
        <v>1</v>
      </c>
      <c r="E170" s="69"/>
      <c r="F170" s="70">
        <f>D170*E170</f>
        <v>0</v>
      </c>
      <c r="G170" s="70"/>
      <c r="H170" s="128"/>
      <c r="I170" s="71"/>
    </row>
    <row r="171" spans="1:9" ht="16.149999999999999" customHeight="1">
      <c r="A171" s="62"/>
      <c r="B171" s="29"/>
      <c r="C171" s="63"/>
      <c r="D171" s="36"/>
      <c r="E171" s="37"/>
      <c r="F171" s="32"/>
      <c r="G171" s="31"/>
      <c r="H171" s="31"/>
      <c r="I171" s="26"/>
    </row>
    <row r="172" spans="1:9" ht="16.149999999999999" customHeight="1">
      <c r="A172" s="65"/>
      <c r="B172" s="66"/>
      <c r="C172" s="67"/>
      <c r="D172" s="94"/>
      <c r="E172" s="69"/>
      <c r="F172" s="70"/>
      <c r="G172" s="70"/>
      <c r="H172" s="128"/>
      <c r="I172" s="71"/>
    </row>
    <row r="173" spans="1:9" ht="16.149999999999999" customHeight="1">
      <c r="A173" s="62"/>
      <c r="B173" s="35"/>
      <c r="C173" s="35"/>
      <c r="D173" s="36"/>
      <c r="E173" s="37"/>
      <c r="F173" s="27"/>
      <c r="G173" s="28"/>
      <c r="H173" s="29"/>
      <c r="I173" s="30"/>
    </row>
    <row r="174" spans="1:9" ht="16.149999999999999" customHeight="1">
      <c r="A174" s="65"/>
      <c r="B174" s="72"/>
      <c r="C174" s="73"/>
      <c r="D174" s="94"/>
      <c r="E174" s="69"/>
      <c r="F174" s="70"/>
      <c r="G174" s="70"/>
      <c r="H174" s="128"/>
      <c r="I174" s="71"/>
    </row>
    <row r="175" spans="1:9" ht="16.149999999999999" customHeight="1">
      <c r="A175" s="62"/>
      <c r="B175" s="35"/>
      <c r="C175" s="35"/>
      <c r="D175" s="64"/>
      <c r="E175" s="37"/>
      <c r="F175" s="32"/>
      <c r="G175" s="31"/>
      <c r="H175" s="74"/>
      <c r="I175" s="26"/>
    </row>
    <row r="176" spans="1:9" ht="16.149999999999999" customHeight="1">
      <c r="A176" s="65"/>
      <c r="B176" s="75"/>
      <c r="C176" s="73"/>
      <c r="D176" s="68"/>
      <c r="E176" s="69"/>
      <c r="F176" s="70"/>
      <c r="G176" s="70"/>
      <c r="H176" s="319"/>
      <c r="I176" s="320"/>
    </row>
    <row r="177" spans="1:9" ht="16.149999999999999" customHeight="1">
      <c r="A177" s="62"/>
      <c r="B177" s="35"/>
      <c r="C177" s="35"/>
      <c r="D177" s="64"/>
      <c r="E177" s="37"/>
      <c r="F177" s="32"/>
      <c r="G177" s="31"/>
      <c r="H177" s="31"/>
      <c r="I177" s="26"/>
    </row>
    <row r="178" spans="1:9" ht="16.149999999999999" customHeight="1">
      <c r="A178" s="65"/>
      <c r="B178" s="75"/>
      <c r="C178" s="73"/>
      <c r="D178" s="68"/>
      <c r="E178" s="69"/>
      <c r="F178" s="70"/>
      <c r="G178" s="70"/>
      <c r="H178" s="319"/>
      <c r="I178" s="320"/>
    </row>
    <row r="179" spans="1:9" ht="16.149999999999999" customHeight="1">
      <c r="A179" s="62"/>
      <c r="B179" s="29"/>
      <c r="C179" s="63"/>
      <c r="D179" s="64"/>
      <c r="E179" s="37"/>
      <c r="F179" s="32"/>
      <c r="G179" s="31"/>
      <c r="H179" s="315"/>
      <c r="I179" s="316"/>
    </row>
    <row r="180" spans="1:9" ht="16.149999999999999" customHeight="1">
      <c r="A180" s="65"/>
      <c r="B180" s="66"/>
      <c r="C180" s="67"/>
      <c r="D180" s="68"/>
      <c r="E180" s="69"/>
      <c r="F180" s="70"/>
      <c r="G180" s="70"/>
      <c r="H180" s="128"/>
      <c r="I180" s="71"/>
    </row>
    <row r="181" spans="1:9" ht="16.149999999999999" customHeight="1">
      <c r="A181" s="62"/>
      <c r="B181" s="35"/>
      <c r="C181" s="35"/>
      <c r="D181" s="64"/>
      <c r="E181" s="37"/>
      <c r="F181" s="32"/>
      <c r="G181" s="31"/>
      <c r="H181" s="31"/>
      <c r="I181" s="26"/>
    </row>
    <row r="182" spans="1:9" ht="16.149999999999999" customHeight="1">
      <c r="A182" s="65"/>
      <c r="B182" s="75"/>
      <c r="C182" s="73"/>
      <c r="D182" s="68"/>
      <c r="E182" s="69"/>
      <c r="F182" s="70"/>
      <c r="G182" s="70"/>
      <c r="H182" s="66"/>
      <c r="I182" s="76"/>
    </row>
    <row r="183" spans="1:9" ht="16.149999999999999" customHeight="1">
      <c r="A183" s="62"/>
      <c r="B183" s="29"/>
      <c r="C183" s="63"/>
      <c r="D183" s="64"/>
      <c r="E183" s="37"/>
      <c r="F183" s="32"/>
      <c r="G183" s="31"/>
      <c r="H183" s="315"/>
      <c r="I183" s="316"/>
    </row>
    <row r="184" spans="1:9" ht="16.149999999999999" customHeight="1">
      <c r="A184" s="65"/>
      <c r="B184" s="66"/>
      <c r="C184" s="67"/>
      <c r="D184" s="68"/>
      <c r="E184" s="69"/>
      <c r="F184" s="70"/>
      <c r="G184" s="70"/>
      <c r="H184" s="128"/>
      <c r="I184" s="71"/>
    </row>
    <row r="185" spans="1:9" ht="16.149999999999999" customHeight="1">
      <c r="A185" s="62"/>
      <c r="B185" s="35"/>
      <c r="C185" s="35"/>
      <c r="D185" s="33"/>
      <c r="E185" s="37"/>
      <c r="F185" s="32"/>
      <c r="G185" s="31"/>
      <c r="H185" s="31"/>
      <c r="I185" s="26"/>
    </row>
    <row r="186" spans="1:9" ht="16.149999999999999" customHeight="1">
      <c r="A186" s="65"/>
      <c r="B186" s="75"/>
      <c r="C186" s="73"/>
      <c r="D186" s="77"/>
      <c r="E186" s="78"/>
      <c r="F186" s="78"/>
      <c r="G186" s="70"/>
      <c r="H186" s="66"/>
      <c r="I186" s="71"/>
    </row>
    <row r="187" spans="1:9" ht="16.149999999999999" customHeight="1">
      <c r="A187" s="62"/>
      <c r="B187" s="100"/>
      <c r="C187" s="35"/>
      <c r="D187" s="33"/>
      <c r="E187" s="37"/>
      <c r="F187" s="32"/>
      <c r="G187" s="31"/>
      <c r="H187" s="31"/>
      <c r="I187" s="26"/>
    </row>
    <row r="188" spans="1:9" ht="16.149999999999999" customHeight="1">
      <c r="A188" s="65" t="s">
        <v>21</v>
      </c>
      <c r="B188" s="75"/>
      <c r="C188" s="73"/>
      <c r="D188" s="77"/>
      <c r="E188" s="78"/>
      <c r="F188" s="79">
        <f>F168+F170+F172+F180+F184+F174+F166+F176+F178+F182</f>
        <v>0</v>
      </c>
      <c r="G188" s="70"/>
      <c r="H188" s="66"/>
      <c r="I188" s="71"/>
    </row>
    <row r="189" spans="1:9" ht="16.149999999999999" customHeight="1">
      <c r="A189" s="34"/>
      <c r="B189" s="35"/>
      <c r="C189" s="35"/>
      <c r="D189" s="36"/>
      <c r="E189" s="37"/>
      <c r="F189" s="38"/>
      <c r="G189" s="31"/>
      <c r="H189" s="87"/>
      <c r="I189" s="39"/>
    </row>
    <row r="190" spans="1:9" ht="16.149999999999999" customHeight="1">
      <c r="A190" s="80"/>
      <c r="B190" s="40"/>
      <c r="C190" s="40"/>
      <c r="D190" s="41"/>
      <c r="E190" s="42"/>
      <c r="F190" s="81"/>
      <c r="G190" s="81"/>
      <c r="H190" s="88"/>
      <c r="I190" s="43"/>
    </row>
    <row r="191" spans="1:9" ht="16.149999999999999" customHeight="1">
      <c r="A191" s="82"/>
      <c r="B191" s="100"/>
      <c r="C191" s="44"/>
      <c r="D191" s="45"/>
      <c r="E191" s="46"/>
      <c r="F191" s="47"/>
      <c r="G191" s="47"/>
      <c r="H191" s="45"/>
      <c r="I191" s="48"/>
    </row>
    <row r="192" spans="1:9" ht="16.149999999999999" customHeight="1" thickBot="1">
      <c r="A192" s="83"/>
      <c r="B192" s="89"/>
      <c r="C192" s="49"/>
      <c r="D192" s="50"/>
      <c r="E192" s="51"/>
      <c r="F192" s="84"/>
      <c r="G192" s="85"/>
      <c r="H192" s="50"/>
      <c r="I192" s="52"/>
    </row>
    <row r="193" spans="1:9" ht="16.149999999999999" customHeight="1" thickTop="1">
      <c r="A193" s="53"/>
      <c r="B193" s="54"/>
      <c r="C193" s="55"/>
      <c r="D193" s="54"/>
      <c r="E193" s="54"/>
      <c r="F193" s="54"/>
      <c r="G193" s="54"/>
      <c r="H193" s="330" t="s">
        <v>82</v>
      </c>
      <c r="I193" s="331"/>
    </row>
    <row r="194" spans="1:9" ht="16.149999999999999" customHeight="1">
      <c r="A194" s="90" t="s">
        <v>79</v>
      </c>
      <c r="B194" s="329" t="s">
        <v>81</v>
      </c>
      <c r="C194" s="329"/>
      <c r="D194" s="329"/>
      <c r="E194" s="329"/>
      <c r="F194" s="312" t="s">
        <v>49</v>
      </c>
      <c r="G194" s="312"/>
      <c r="H194" s="308" t="str">
        <f>'設計書（鏡）'!C24</f>
        <v>烏山【Ⅱ】地区</v>
      </c>
      <c r="I194" s="309"/>
    </row>
    <row r="195" spans="1:9" ht="16.149999999999999" customHeight="1">
      <c r="A195" s="57"/>
      <c r="B195" s="58"/>
      <c r="C195" s="59"/>
      <c r="D195" s="58"/>
      <c r="E195" s="58"/>
      <c r="F195" s="58"/>
      <c r="G195" s="58"/>
      <c r="H195" s="313" t="s">
        <v>50</v>
      </c>
      <c r="I195" s="314"/>
    </row>
    <row r="196" spans="1:9" ht="16.149999999999999" customHeight="1">
      <c r="A196" s="60" t="s">
        <v>43</v>
      </c>
      <c r="B196" s="61" t="s">
        <v>27</v>
      </c>
      <c r="C196" s="61" t="s">
        <v>4</v>
      </c>
      <c r="D196" s="61" t="s">
        <v>5</v>
      </c>
      <c r="E196" s="61" t="s">
        <v>28</v>
      </c>
      <c r="F196" s="61" t="s">
        <v>29</v>
      </c>
      <c r="G196" s="61" t="s">
        <v>30</v>
      </c>
      <c r="H196" s="129" t="s">
        <v>31</v>
      </c>
      <c r="I196" s="130" t="s">
        <v>32</v>
      </c>
    </row>
    <row r="197" spans="1:9" ht="16.149999999999999" customHeight="1">
      <c r="A197" s="62" t="s">
        <v>26</v>
      </c>
      <c r="B197" s="29" t="s">
        <v>26</v>
      </c>
      <c r="C197" s="63" t="s">
        <v>26</v>
      </c>
      <c r="D197" s="98"/>
      <c r="E197" s="37"/>
      <c r="F197" s="32"/>
      <c r="G197" s="31"/>
      <c r="H197" s="31"/>
      <c r="I197" s="26"/>
    </row>
    <row r="198" spans="1:9" ht="16.149999999999999" customHeight="1">
      <c r="A198" s="65" t="s">
        <v>45</v>
      </c>
      <c r="B198" s="66"/>
      <c r="C198" s="67" t="s">
        <v>48</v>
      </c>
      <c r="D198" s="95"/>
      <c r="E198" s="69"/>
      <c r="F198" s="70"/>
      <c r="G198" s="70"/>
      <c r="H198" s="128"/>
      <c r="I198" s="71"/>
    </row>
    <row r="199" spans="1:9" ht="16.149999999999999" customHeight="1">
      <c r="A199" s="62"/>
      <c r="B199" s="29"/>
      <c r="C199" s="63"/>
      <c r="D199" s="98"/>
      <c r="E199" s="37"/>
      <c r="F199" s="32"/>
      <c r="G199" s="31"/>
      <c r="H199" s="31"/>
      <c r="I199" s="26"/>
    </row>
    <row r="200" spans="1:9" ht="16.149999999999999" customHeight="1">
      <c r="A200" s="65" t="s">
        <v>46</v>
      </c>
      <c r="B200" s="66"/>
      <c r="C200" s="67" t="s">
        <v>48</v>
      </c>
      <c r="D200" s="95"/>
      <c r="E200" s="69"/>
      <c r="F200" s="70"/>
      <c r="G200" s="70"/>
      <c r="H200" s="128"/>
      <c r="I200" s="71"/>
    </row>
    <row r="201" spans="1:9" ht="16.149999999999999" customHeight="1">
      <c r="A201" s="62"/>
      <c r="B201" s="29"/>
      <c r="C201" s="63"/>
      <c r="D201" s="98"/>
      <c r="E201" s="37"/>
      <c r="F201" s="32"/>
      <c r="G201" s="31"/>
      <c r="H201" s="31"/>
      <c r="I201" s="26"/>
    </row>
    <row r="202" spans="1:9" ht="16.149999999999999" customHeight="1">
      <c r="A202" s="65" t="s">
        <v>47</v>
      </c>
      <c r="B202" s="66"/>
      <c r="C202" s="67" t="s">
        <v>48</v>
      </c>
      <c r="D202" s="95"/>
      <c r="E202" s="69"/>
      <c r="F202" s="70"/>
      <c r="G202" s="70"/>
      <c r="H202" s="128"/>
      <c r="I202" s="71"/>
    </row>
    <row r="203" spans="1:9" ht="16.149999999999999" customHeight="1">
      <c r="A203" s="62"/>
      <c r="B203" s="35"/>
      <c r="C203" s="35"/>
      <c r="D203" s="33"/>
      <c r="E203" s="37"/>
      <c r="F203" s="32"/>
      <c r="G203" s="31"/>
      <c r="H203" s="31"/>
      <c r="I203" s="26"/>
    </row>
    <row r="204" spans="1:9" ht="16.149999999999999" customHeight="1">
      <c r="A204" s="65" t="s">
        <v>83</v>
      </c>
      <c r="B204" s="75"/>
      <c r="C204" s="73" t="s">
        <v>84</v>
      </c>
      <c r="D204" s="113">
        <v>1</v>
      </c>
      <c r="E204" s="114"/>
      <c r="F204" s="114"/>
      <c r="G204" s="70"/>
      <c r="H204" s="66" t="s">
        <v>397</v>
      </c>
      <c r="I204" s="71"/>
    </row>
    <row r="205" spans="1:9" ht="16.149999999999999" customHeight="1">
      <c r="A205" s="62"/>
      <c r="B205" s="35"/>
      <c r="C205" s="35"/>
      <c r="D205" s="64"/>
      <c r="E205" s="37"/>
      <c r="F205" s="32"/>
      <c r="G205" s="31"/>
      <c r="H205" s="31"/>
      <c r="I205" s="26"/>
    </row>
    <row r="206" spans="1:9" ht="16.149999999999999" customHeight="1">
      <c r="A206" s="65" t="s">
        <v>54</v>
      </c>
      <c r="B206" s="75"/>
      <c r="C206" s="73" t="s">
        <v>34</v>
      </c>
      <c r="D206" s="68">
        <v>1</v>
      </c>
      <c r="E206" s="69"/>
      <c r="F206" s="70"/>
      <c r="G206" s="70"/>
      <c r="H206" s="319" t="s">
        <v>85</v>
      </c>
      <c r="I206" s="320"/>
    </row>
    <row r="207" spans="1:9" ht="16.149999999999999" customHeight="1">
      <c r="A207" s="62"/>
      <c r="B207" s="35"/>
      <c r="C207" s="35"/>
      <c r="D207" s="33"/>
      <c r="E207" s="37"/>
      <c r="F207" s="32"/>
      <c r="G207" s="31"/>
      <c r="H207" s="31"/>
      <c r="I207" s="26"/>
    </row>
    <row r="208" spans="1:9" ht="16.149999999999999" customHeight="1">
      <c r="A208" s="65"/>
      <c r="B208" s="75"/>
      <c r="C208" s="73"/>
      <c r="D208" s="77"/>
      <c r="E208" s="78"/>
      <c r="F208" s="78"/>
      <c r="G208" s="70"/>
      <c r="H208" s="66"/>
      <c r="I208" s="71"/>
    </row>
    <row r="209" spans="1:9" ht="16.149999999999999" customHeight="1">
      <c r="A209" s="62"/>
      <c r="B209" s="35"/>
      <c r="C209" s="35"/>
      <c r="D209" s="33"/>
      <c r="E209" s="37"/>
      <c r="F209" s="32"/>
      <c r="G209" s="31"/>
      <c r="H209" s="31"/>
      <c r="I209" s="26"/>
    </row>
    <row r="210" spans="1:9" ht="16.149999999999999" customHeight="1">
      <c r="A210" s="65"/>
      <c r="B210" s="75"/>
      <c r="C210" s="73"/>
      <c r="D210" s="77"/>
      <c r="E210" s="78"/>
      <c r="F210" s="78"/>
      <c r="G210" s="70"/>
      <c r="H210" s="66"/>
      <c r="I210" s="71"/>
    </row>
    <row r="211" spans="1:9" ht="16.149999999999999" customHeight="1">
      <c r="A211" s="62"/>
      <c r="B211" s="35"/>
      <c r="C211" s="35"/>
      <c r="D211" s="33"/>
      <c r="E211" s="37"/>
      <c r="F211" s="32"/>
      <c r="G211" s="31"/>
      <c r="H211" s="31"/>
      <c r="I211" s="26"/>
    </row>
    <row r="212" spans="1:9" ht="16.149999999999999" customHeight="1">
      <c r="A212" s="65"/>
      <c r="B212" s="75"/>
      <c r="C212" s="73"/>
      <c r="D212" s="77"/>
      <c r="E212" s="78"/>
      <c r="F212" s="78"/>
      <c r="G212" s="70"/>
      <c r="H212" s="66"/>
      <c r="I212" s="71"/>
    </row>
    <row r="213" spans="1:9" ht="16.149999999999999" customHeight="1">
      <c r="A213" s="62"/>
      <c r="B213" s="35"/>
      <c r="C213" s="35"/>
      <c r="D213" s="33"/>
      <c r="E213" s="37"/>
      <c r="F213" s="32"/>
      <c r="G213" s="31"/>
      <c r="H213" s="31"/>
      <c r="I213" s="26"/>
    </row>
    <row r="214" spans="1:9" ht="16.149999999999999" customHeight="1">
      <c r="A214" s="65"/>
      <c r="B214" s="75"/>
      <c r="C214" s="73"/>
      <c r="D214" s="77"/>
      <c r="E214" s="78"/>
      <c r="F214" s="78"/>
      <c r="G214" s="70"/>
      <c r="H214" s="66"/>
      <c r="I214" s="71"/>
    </row>
    <row r="215" spans="1:9" ht="16.149999999999999" customHeight="1">
      <c r="A215" s="62"/>
      <c r="B215" s="35"/>
      <c r="C215" s="35"/>
      <c r="D215" s="33"/>
      <c r="E215" s="37"/>
      <c r="F215" s="32"/>
      <c r="G215" s="31"/>
      <c r="H215" s="31"/>
      <c r="I215" s="26"/>
    </row>
    <row r="216" spans="1:9" ht="16.149999999999999" customHeight="1">
      <c r="A216" s="65"/>
      <c r="B216" s="75"/>
      <c r="C216" s="73"/>
      <c r="D216" s="77"/>
      <c r="E216" s="78"/>
      <c r="F216" s="78"/>
      <c r="G216" s="70"/>
      <c r="H216" s="66"/>
      <c r="I216" s="71"/>
    </row>
    <row r="217" spans="1:9" ht="16.149999999999999" customHeight="1">
      <c r="A217" s="62"/>
      <c r="B217" s="35"/>
      <c r="C217" s="35"/>
      <c r="D217" s="33"/>
      <c r="E217" s="37"/>
      <c r="F217" s="32"/>
      <c r="G217" s="31"/>
      <c r="H217" s="31"/>
      <c r="I217" s="26"/>
    </row>
    <row r="218" spans="1:9" ht="16.149999999999999" customHeight="1">
      <c r="A218" s="65"/>
      <c r="B218" s="75"/>
      <c r="C218" s="73"/>
      <c r="D218" s="77"/>
      <c r="E218" s="78"/>
      <c r="F218" s="78"/>
      <c r="G218" s="70"/>
      <c r="H218" s="66"/>
      <c r="I218" s="71"/>
    </row>
    <row r="219" spans="1:9" ht="16.149999999999999" customHeight="1">
      <c r="A219" s="62"/>
      <c r="B219" s="75" t="s">
        <v>37</v>
      </c>
      <c r="C219" s="35"/>
      <c r="D219" s="33"/>
      <c r="E219" s="37"/>
      <c r="F219" s="32"/>
      <c r="G219" s="31"/>
      <c r="H219" s="31"/>
      <c r="I219" s="26"/>
    </row>
    <row r="220" spans="1:9" ht="16.149999999999999" customHeight="1">
      <c r="A220" s="65" t="s">
        <v>21</v>
      </c>
      <c r="B220" s="75" t="s">
        <v>38</v>
      </c>
      <c r="C220" s="73"/>
      <c r="D220" s="77"/>
      <c r="E220" s="78"/>
      <c r="F220" s="79">
        <f>F198+F200+F202+F204+F206</f>
        <v>0</v>
      </c>
      <c r="G220" s="70"/>
      <c r="H220" s="66"/>
      <c r="I220" s="71"/>
    </row>
    <row r="221" spans="1:9" ht="16.149999999999999" customHeight="1">
      <c r="A221" s="34"/>
      <c r="B221" s="35"/>
      <c r="C221" s="35"/>
      <c r="D221" s="36"/>
      <c r="E221" s="37"/>
      <c r="F221" s="38"/>
      <c r="G221" s="31"/>
      <c r="H221" s="317"/>
      <c r="I221" s="318"/>
    </row>
    <row r="222" spans="1:9" ht="16.149999999999999" customHeight="1">
      <c r="A222" s="80"/>
      <c r="B222" s="40"/>
      <c r="C222" s="40"/>
      <c r="D222" s="41"/>
      <c r="E222" s="42"/>
      <c r="F222" s="81"/>
      <c r="G222" s="81"/>
      <c r="H222" s="323"/>
      <c r="I222" s="324"/>
    </row>
    <row r="223" spans="1:9" ht="16.149999999999999" customHeight="1">
      <c r="A223" s="82"/>
      <c r="B223" s="75" t="s">
        <v>37</v>
      </c>
      <c r="C223" s="44"/>
      <c r="D223" s="45"/>
      <c r="E223" s="46"/>
      <c r="F223" s="47"/>
      <c r="G223" s="47"/>
      <c r="H223" s="45"/>
      <c r="I223" s="48"/>
    </row>
    <row r="224" spans="1:9" ht="16.149999999999999" customHeight="1" thickBot="1">
      <c r="A224" s="83"/>
      <c r="B224" s="89" t="s">
        <v>39</v>
      </c>
      <c r="C224" s="49"/>
      <c r="D224" s="50"/>
      <c r="E224" s="51"/>
      <c r="F224" s="84">
        <f>F220</f>
        <v>0</v>
      </c>
      <c r="G224" s="85"/>
      <c r="H224" s="50"/>
      <c r="I224" s="112"/>
    </row>
    <row r="225" spans="1:9" ht="16.149999999999999" customHeight="1" thickTop="1">
      <c r="A225" s="53"/>
      <c r="B225" s="54"/>
      <c r="C225" s="55"/>
      <c r="D225" s="54"/>
      <c r="E225" s="54"/>
      <c r="F225" s="54"/>
      <c r="G225" s="54"/>
      <c r="H225" s="330" t="s">
        <v>81</v>
      </c>
      <c r="I225" s="331"/>
    </row>
    <row r="226" spans="1:9" ht="16.149999999999999" customHeight="1">
      <c r="A226" s="90" t="s">
        <v>86</v>
      </c>
      <c r="B226" s="329" t="s">
        <v>53</v>
      </c>
      <c r="C226" s="329"/>
      <c r="D226" s="329"/>
      <c r="E226" s="329"/>
      <c r="F226" s="312" t="s">
        <v>60</v>
      </c>
      <c r="G226" s="312"/>
      <c r="H226" s="308" t="str">
        <f>'設計書（鏡）'!C24</f>
        <v>烏山【Ⅱ】地区</v>
      </c>
      <c r="I226" s="309"/>
    </row>
    <row r="227" spans="1:9" ht="16.149999999999999" customHeight="1">
      <c r="A227" s="57"/>
      <c r="B227" s="58"/>
      <c r="C227" s="59"/>
      <c r="D227" s="58"/>
      <c r="E227" s="58"/>
      <c r="F227" s="58"/>
      <c r="G227" s="58"/>
      <c r="H227" s="313"/>
      <c r="I227" s="314"/>
    </row>
    <row r="228" spans="1:9" ht="16.149999999999999" customHeight="1">
      <c r="A228" s="60" t="s">
        <v>43</v>
      </c>
      <c r="B228" s="61" t="s">
        <v>27</v>
      </c>
      <c r="C228" s="61" t="s">
        <v>4</v>
      </c>
      <c r="D228" s="61" t="s">
        <v>5</v>
      </c>
      <c r="E228" s="61" t="s">
        <v>28</v>
      </c>
      <c r="F228" s="61" t="s">
        <v>29</v>
      </c>
      <c r="G228" s="61" t="s">
        <v>30</v>
      </c>
      <c r="H228" s="129" t="s">
        <v>31</v>
      </c>
      <c r="I228" s="130" t="s">
        <v>32</v>
      </c>
    </row>
    <row r="229" spans="1:9" ht="16.149999999999999" customHeight="1">
      <c r="A229" s="62"/>
      <c r="B229" s="35"/>
      <c r="C229" s="35"/>
      <c r="D229" s="36"/>
      <c r="E229" s="37"/>
      <c r="F229" s="37"/>
      <c r="G229" s="31"/>
      <c r="H229" s="31"/>
      <c r="I229" s="26"/>
    </row>
    <row r="230" spans="1:9" ht="16.149999999999999" customHeight="1">
      <c r="A230" s="96" t="s">
        <v>87</v>
      </c>
      <c r="B230" s="72" t="s">
        <v>88</v>
      </c>
      <c r="C230" s="73" t="s">
        <v>89</v>
      </c>
      <c r="D230" s="95"/>
      <c r="E230" s="69"/>
      <c r="F230" s="70"/>
      <c r="G230" s="70"/>
      <c r="H230" s="128"/>
      <c r="I230" s="71"/>
    </row>
    <row r="231" spans="1:9" ht="16.149999999999999" customHeight="1">
      <c r="A231" s="62"/>
      <c r="B231" s="29" t="s">
        <v>26</v>
      </c>
      <c r="C231" s="63" t="s">
        <v>26</v>
      </c>
      <c r="D231" s="36"/>
      <c r="E231" s="37"/>
      <c r="F231" s="32"/>
      <c r="G231" s="31" t="s">
        <v>33</v>
      </c>
      <c r="H231" s="321"/>
      <c r="I231" s="322"/>
    </row>
    <row r="232" spans="1:9" ht="16.149999999999999" customHeight="1">
      <c r="A232" s="65" t="s">
        <v>62</v>
      </c>
      <c r="B232" s="66"/>
      <c r="C232" s="67" t="s">
        <v>34</v>
      </c>
      <c r="D232" s="95">
        <v>1</v>
      </c>
      <c r="E232" s="69"/>
      <c r="F232" s="70"/>
      <c r="G232" s="70"/>
      <c r="H232" s="128"/>
      <c r="I232" s="71"/>
    </row>
    <row r="233" spans="1:9" ht="16.149999999999999" customHeight="1">
      <c r="A233" s="62"/>
      <c r="B233" s="29"/>
      <c r="C233" s="63"/>
      <c r="D233" s="36"/>
      <c r="E233" s="37"/>
      <c r="F233" s="32"/>
      <c r="G233" s="31"/>
      <c r="H233" s="31"/>
      <c r="I233" s="26"/>
    </row>
    <row r="234" spans="1:9" ht="16.149999999999999" customHeight="1">
      <c r="A234" s="65"/>
      <c r="B234" s="66"/>
      <c r="C234" s="67"/>
      <c r="D234" s="41"/>
      <c r="E234" s="69"/>
      <c r="F234" s="70"/>
      <c r="G234" s="70"/>
      <c r="H234" s="128"/>
      <c r="I234" s="71"/>
    </row>
    <row r="235" spans="1:9" ht="16.149999999999999" customHeight="1">
      <c r="A235" s="62"/>
      <c r="B235" s="29"/>
      <c r="C235" s="63"/>
      <c r="D235" s="36"/>
      <c r="E235" s="37"/>
      <c r="F235" s="32"/>
      <c r="G235" s="31"/>
      <c r="H235" s="31"/>
      <c r="I235" s="26"/>
    </row>
    <row r="236" spans="1:9" ht="16.149999999999999" customHeight="1">
      <c r="A236" s="65"/>
      <c r="B236" s="66"/>
      <c r="C236" s="67"/>
      <c r="D236" s="94"/>
      <c r="E236" s="69"/>
      <c r="F236" s="70"/>
      <c r="G236" s="70"/>
      <c r="H236" s="128"/>
      <c r="I236" s="71"/>
    </row>
    <row r="237" spans="1:9" ht="16.149999999999999" customHeight="1">
      <c r="A237" s="62"/>
      <c r="B237" s="35"/>
      <c r="C237" s="35"/>
      <c r="D237" s="36"/>
      <c r="E237" s="37"/>
      <c r="F237" s="27"/>
      <c r="G237" s="28"/>
      <c r="H237" s="29"/>
      <c r="I237" s="30"/>
    </row>
    <row r="238" spans="1:9" ht="16.149999999999999" customHeight="1">
      <c r="A238" s="65"/>
      <c r="B238" s="72"/>
      <c r="C238" s="73"/>
      <c r="D238" s="94"/>
      <c r="E238" s="69"/>
      <c r="F238" s="70"/>
      <c r="G238" s="70"/>
      <c r="H238" s="128"/>
      <c r="I238" s="71"/>
    </row>
    <row r="239" spans="1:9" ht="16.149999999999999" customHeight="1">
      <c r="A239" s="62"/>
      <c r="B239" s="35"/>
      <c r="C239" s="35"/>
      <c r="D239" s="64"/>
      <c r="E239" s="37"/>
      <c r="F239" s="32"/>
      <c r="G239" s="31"/>
      <c r="H239" s="74"/>
      <c r="I239" s="26"/>
    </row>
    <row r="240" spans="1:9" ht="16.149999999999999" customHeight="1">
      <c r="A240" s="65"/>
      <c r="B240" s="75"/>
      <c r="C240" s="73"/>
      <c r="D240" s="68"/>
      <c r="E240" s="69"/>
      <c r="F240" s="70"/>
      <c r="G240" s="70"/>
      <c r="H240" s="319"/>
      <c r="I240" s="320"/>
    </row>
    <row r="241" spans="1:9" ht="16.149999999999999" customHeight="1">
      <c r="A241" s="62"/>
      <c r="B241" s="35"/>
      <c r="C241" s="35"/>
      <c r="D241" s="64"/>
      <c r="E241" s="37"/>
      <c r="F241" s="32"/>
      <c r="G241" s="31"/>
      <c r="H241" s="31"/>
      <c r="I241" s="26"/>
    </row>
    <row r="242" spans="1:9" ht="16.149999999999999" customHeight="1">
      <c r="A242" s="65"/>
      <c r="B242" s="75"/>
      <c r="C242" s="73"/>
      <c r="D242" s="68"/>
      <c r="E242" s="69"/>
      <c r="F242" s="70"/>
      <c r="G242" s="70"/>
      <c r="H242" s="319"/>
      <c r="I242" s="320"/>
    </row>
    <row r="243" spans="1:9" ht="16.149999999999999" customHeight="1">
      <c r="A243" s="62"/>
      <c r="B243" s="29"/>
      <c r="C243" s="63"/>
      <c r="D243" s="64"/>
      <c r="E243" s="37"/>
      <c r="F243" s="32"/>
      <c r="G243" s="31"/>
      <c r="H243" s="315"/>
      <c r="I243" s="316"/>
    </row>
    <row r="244" spans="1:9" ht="16.149999999999999" customHeight="1">
      <c r="A244" s="65"/>
      <c r="B244" s="66"/>
      <c r="C244" s="67"/>
      <c r="D244" s="68"/>
      <c r="E244" s="69"/>
      <c r="F244" s="70"/>
      <c r="G244" s="70"/>
      <c r="H244" s="128"/>
      <c r="I244" s="71"/>
    </row>
    <row r="245" spans="1:9" ht="16.149999999999999" customHeight="1">
      <c r="A245" s="62"/>
      <c r="B245" s="35"/>
      <c r="C245" s="35"/>
      <c r="D245" s="64"/>
      <c r="E245" s="37"/>
      <c r="F245" s="32"/>
      <c r="G245" s="31"/>
      <c r="H245" s="31"/>
      <c r="I245" s="26"/>
    </row>
    <row r="246" spans="1:9" ht="16.149999999999999" customHeight="1">
      <c r="A246" s="65"/>
      <c r="B246" s="75"/>
      <c r="C246" s="73"/>
      <c r="D246" s="68"/>
      <c r="E246" s="69"/>
      <c r="F246" s="70"/>
      <c r="G246" s="70"/>
      <c r="H246" s="66"/>
      <c r="I246" s="76"/>
    </row>
    <row r="247" spans="1:9" ht="16.149999999999999" customHeight="1">
      <c r="A247" s="62"/>
      <c r="B247" s="29"/>
      <c r="C247" s="63"/>
      <c r="D247" s="64"/>
      <c r="E247" s="37"/>
      <c r="F247" s="32"/>
      <c r="G247" s="31"/>
      <c r="H247" s="315"/>
      <c r="I247" s="316"/>
    </row>
    <row r="248" spans="1:9" ht="16.149999999999999" customHeight="1">
      <c r="A248" s="65"/>
      <c r="B248" s="66"/>
      <c r="C248" s="67"/>
      <c r="D248" s="68"/>
      <c r="E248" s="69"/>
      <c r="F248" s="70"/>
      <c r="G248" s="70"/>
      <c r="H248" s="128"/>
      <c r="I248" s="71"/>
    </row>
    <row r="249" spans="1:9" ht="16.149999999999999" customHeight="1">
      <c r="A249" s="62"/>
      <c r="B249" s="35"/>
      <c r="C249" s="35"/>
      <c r="D249" s="33"/>
      <c r="E249" s="37"/>
      <c r="F249" s="32"/>
      <c r="G249" s="31"/>
      <c r="H249" s="31"/>
      <c r="I249" s="26"/>
    </row>
    <row r="250" spans="1:9" ht="16.149999999999999" customHeight="1">
      <c r="A250" s="65"/>
      <c r="B250" s="75"/>
      <c r="C250" s="73"/>
      <c r="D250" s="77"/>
      <c r="E250" s="78"/>
      <c r="F250" s="78"/>
      <c r="G250" s="70"/>
      <c r="H250" s="66"/>
      <c r="I250" s="71"/>
    </row>
    <row r="251" spans="1:9" ht="16.149999999999999" customHeight="1">
      <c r="A251" s="62"/>
      <c r="B251" s="100"/>
      <c r="C251" s="35"/>
      <c r="D251" s="33"/>
      <c r="E251" s="37"/>
      <c r="F251" s="32"/>
      <c r="G251" s="31"/>
      <c r="H251" s="31"/>
      <c r="I251" s="26"/>
    </row>
    <row r="252" spans="1:9" ht="16.149999999999999" customHeight="1">
      <c r="A252" s="65" t="s">
        <v>21</v>
      </c>
      <c r="B252" s="75"/>
      <c r="C252" s="73"/>
      <c r="D252" s="77"/>
      <c r="E252" s="78"/>
      <c r="F252" s="79">
        <f>F232+F234+F236+F244+F248+F238+F230+F240+F242+F246</f>
        <v>0</v>
      </c>
      <c r="G252" s="70"/>
      <c r="H252" s="66"/>
      <c r="I252" s="71"/>
    </row>
    <row r="253" spans="1:9" ht="16.149999999999999" customHeight="1">
      <c r="A253" s="34"/>
      <c r="B253" s="35"/>
      <c r="C253" s="35"/>
      <c r="D253" s="36"/>
      <c r="E253" s="37"/>
      <c r="F253" s="38"/>
      <c r="G253" s="31"/>
      <c r="H253" s="87"/>
      <c r="I253" s="39"/>
    </row>
    <row r="254" spans="1:9" ht="16.149999999999999" customHeight="1">
      <c r="A254" s="80"/>
      <c r="B254" s="40"/>
      <c r="C254" s="40"/>
      <c r="D254" s="41"/>
      <c r="E254" s="42"/>
      <c r="F254" s="81"/>
      <c r="G254" s="81"/>
      <c r="H254" s="88"/>
      <c r="I254" s="43"/>
    </row>
    <row r="255" spans="1:9" ht="16.149999999999999" customHeight="1">
      <c r="A255" s="82"/>
      <c r="B255" s="100"/>
      <c r="C255" s="44"/>
      <c r="D255" s="45"/>
      <c r="E255" s="46"/>
      <c r="F255" s="47"/>
      <c r="G255" s="47"/>
      <c r="H255" s="45"/>
      <c r="I255" s="48"/>
    </row>
    <row r="256" spans="1:9" ht="16.149999999999999" customHeight="1" thickBot="1">
      <c r="A256" s="83"/>
      <c r="B256" s="89"/>
      <c r="C256" s="49"/>
      <c r="D256" s="50"/>
      <c r="E256" s="51"/>
      <c r="F256" s="84"/>
      <c r="G256" s="85"/>
      <c r="H256" s="50"/>
      <c r="I256" s="52"/>
    </row>
    <row r="257" spans="1:9" ht="16.149999999999999" customHeight="1" thickTop="1">
      <c r="A257" s="53"/>
      <c r="B257" s="54"/>
      <c r="C257" s="55"/>
      <c r="D257" s="54"/>
      <c r="E257" s="54"/>
      <c r="F257" s="54"/>
      <c r="G257" s="54"/>
      <c r="H257" s="330" t="s">
        <v>81</v>
      </c>
      <c r="I257" s="331"/>
    </row>
    <row r="258" spans="1:9" ht="16.149999999999999" customHeight="1">
      <c r="A258" s="90" t="s">
        <v>398</v>
      </c>
      <c r="B258" s="329" t="s">
        <v>54</v>
      </c>
      <c r="C258" s="329"/>
      <c r="D258" s="329"/>
      <c r="E258" s="329"/>
      <c r="F258" s="312" t="s">
        <v>60</v>
      </c>
      <c r="G258" s="312"/>
      <c r="H258" s="308" t="str">
        <f>'設計書（鏡）'!C24</f>
        <v>烏山【Ⅱ】地区</v>
      </c>
      <c r="I258" s="309"/>
    </row>
    <row r="259" spans="1:9" ht="16.149999999999999" customHeight="1">
      <c r="A259" s="57"/>
      <c r="B259" s="58"/>
      <c r="C259" s="59"/>
      <c r="D259" s="58"/>
      <c r="E259" s="58"/>
      <c r="F259" s="58"/>
      <c r="G259" s="58"/>
      <c r="H259" s="313"/>
      <c r="I259" s="314"/>
    </row>
    <row r="260" spans="1:9" ht="16.149999999999999" customHeight="1">
      <c r="A260" s="60" t="s">
        <v>43</v>
      </c>
      <c r="B260" s="61" t="s">
        <v>27</v>
      </c>
      <c r="C260" s="61" t="s">
        <v>4</v>
      </c>
      <c r="D260" s="61" t="s">
        <v>5</v>
      </c>
      <c r="E260" s="61" t="s">
        <v>28</v>
      </c>
      <c r="F260" s="61" t="s">
        <v>29</v>
      </c>
      <c r="G260" s="61" t="s">
        <v>30</v>
      </c>
      <c r="H260" s="129" t="s">
        <v>31</v>
      </c>
      <c r="I260" s="130" t="s">
        <v>32</v>
      </c>
    </row>
    <row r="261" spans="1:9" ht="16.149999999999999" customHeight="1">
      <c r="A261" s="62"/>
      <c r="B261" s="35"/>
      <c r="C261" s="35"/>
      <c r="D261" s="36"/>
      <c r="E261" s="37"/>
      <c r="F261" s="37"/>
      <c r="G261" s="31"/>
      <c r="H261" s="31"/>
      <c r="I261" s="26"/>
    </row>
    <row r="262" spans="1:9" ht="16.149999999999999" customHeight="1">
      <c r="A262" s="96" t="s">
        <v>90</v>
      </c>
      <c r="B262" s="72" t="s">
        <v>91</v>
      </c>
      <c r="C262" s="73" t="s">
        <v>72</v>
      </c>
      <c r="D262" s="95"/>
      <c r="E262" s="69"/>
      <c r="F262" s="70"/>
      <c r="G262" s="70"/>
      <c r="H262" s="128"/>
      <c r="I262" s="71"/>
    </row>
    <row r="263" spans="1:9" ht="16.149999999999999" customHeight="1">
      <c r="A263" s="62"/>
      <c r="B263" s="29" t="s">
        <v>26</v>
      </c>
      <c r="C263" s="63"/>
      <c r="D263" s="36"/>
      <c r="E263" s="37"/>
      <c r="F263" s="32"/>
      <c r="G263" s="31" t="s">
        <v>33</v>
      </c>
      <c r="H263" s="31"/>
      <c r="I263" s="26" t="s">
        <v>33</v>
      </c>
    </row>
    <row r="264" spans="1:9" ht="16.149999999999999" customHeight="1">
      <c r="A264" s="96" t="s">
        <v>68</v>
      </c>
      <c r="B264" s="66"/>
      <c r="C264" s="67" t="s">
        <v>73</v>
      </c>
      <c r="D264" s="95"/>
      <c r="E264" s="69"/>
      <c r="F264" s="70"/>
      <c r="G264" s="70"/>
      <c r="H264" s="128"/>
      <c r="I264" s="71"/>
    </row>
    <row r="265" spans="1:9" ht="16.149999999999999" customHeight="1">
      <c r="A265" s="62"/>
      <c r="B265" s="29"/>
      <c r="C265" s="63"/>
      <c r="D265" s="36"/>
      <c r="E265" s="37"/>
      <c r="F265" s="32"/>
      <c r="G265" s="31"/>
      <c r="H265" s="321"/>
      <c r="I265" s="322"/>
    </row>
    <row r="266" spans="1:9" ht="16.149999999999999" customHeight="1">
      <c r="A266" s="65" t="s">
        <v>69</v>
      </c>
      <c r="B266" s="66"/>
      <c r="C266" s="67" t="s">
        <v>34</v>
      </c>
      <c r="D266" s="95">
        <v>1</v>
      </c>
      <c r="E266" s="69"/>
      <c r="F266" s="70"/>
      <c r="G266" s="70"/>
      <c r="H266" s="128"/>
      <c r="I266" s="71"/>
    </row>
    <row r="267" spans="1:9" ht="16.149999999999999" customHeight="1">
      <c r="A267" s="62"/>
      <c r="B267" s="29"/>
      <c r="C267" s="63"/>
      <c r="D267" s="36"/>
      <c r="E267" s="37"/>
      <c r="F267" s="32"/>
      <c r="G267" s="31"/>
      <c r="H267" s="31"/>
      <c r="I267" s="26"/>
    </row>
    <row r="268" spans="1:9" ht="16.149999999999999" customHeight="1">
      <c r="A268" s="65"/>
      <c r="B268" s="66"/>
      <c r="C268" s="67"/>
      <c r="D268" s="94"/>
      <c r="E268" s="69"/>
      <c r="F268" s="70"/>
      <c r="G268" s="70"/>
      <c r="H268" s="128"/>
      <c r="I268" s="71"/>
    </row>
    <row r="269" spans="1:9" ht="16.149999999999999" customHeight="1">
      <c r="A269" s="62"/>
      <c r="B269" s="35"/>
      <c r="C269" s="35"/>
      <c r="D269" s="36"/>
      <c r="E269" s="37"/>
      <c r="F269" s="27"/>
      <c r="G269" s="28"/>
      <c r="H269" s="29"/>
      <c r="I269" s="30"/>
    </row>
    <row r="270" spans="1:9" ht="16.149999999999999" customHeight="1">
      <c r="A270" s="65"/>
      <c r="B270" s="72"/>
      <c r="C270" s="73"/>
      <c r="D270" s="94"/>
      <c r="E270" s="69"/>
      <c r="F270" s="70"/>
      <c r="G270" s="70"/>
      <c r="H270" s="128"/>
      <c r="I270" s="71"/>
    </row>
    <row r="271" spans="1:9" ht="16.149999999999999" customHeight="1">
      <c r="A271" s="62"/>
      <c r="B271" s="35"/>
      <c r="C271" s="35"/>
      <c r="D271" s="64"/>
      <c r="E271" s="37"/>
      <c r="F271" s="32"/>
      <c r="G271" s="31"/>
      <c r="H271" s="74"/>
      <c r="I271" s="26"/>
    </row>
    <row r="272" spans="1:9" ht="16.149999999999999" customHeight="1">
      <c r="A272" s="65"/>
      <c r="B272" s="75"/>
      <c r="C272" s="73"/>
      <c r="D272" s="68"/>
      <c r="E272" s="69"/>
      <c r="F272" s="70"/>
      <c r="G272" s="70"/>
      <c r="H272" s="319"/>
      <c r="I272" s="320"/>
    </row>
    <row r="273" spans="1:9" ht="16.149999999999999" customHeight="1">
      <c r="A273" s="62"/>
      <c r="B273" s="35"/>
      <c r="C273" s="35"/>
      <c r="D273" s="64"/>
      <c r="E273" s="37"/>
      <c r="F273" s="32"/>
      <c r="G273" s="31"/>
      <c r="H273" s="31"/>
      <c r="I273" s="26"/>
    </row>
    <row r="274" spans="1:9" ht="16.149999999999999" customHeight="1">
      <c r="A274" s="65"/>
      <c r="B274" s="75"/>
      <c r="C274" s="73"/>
      <c r="D274" s="68"/>
      <c r="E274" s="69"/>
      <c r="F274" s="70"/>
      <c r="G274" s="70"/>
      <c r="H274" s="319"/>
      <c r="I274" s="320"/>
    </row>
    <row r="275" spans="1:9" ht="16.149999999999999" customHeight="1">
      <c r="A275" s="62"/>
      <c r="B275" s="29"/>
      <c r="C275" s="63"/>
      <c r="D275" s="64"/>
      <c r="E275" s="37"/>
      <c r="F275" s="32"/>
      <c r="G275" s="31"/>
      <c r="H275" s="315"/>
      <c r="I275" s="316"/>
    </row>
    <row r="276" spans="1:9" ht="16.149999999999999" customHeight="1">
      <c r="A276" s="65"/>
      <c r="B276" s="66"/>
      <c r="C276" s="67"/>
      <c r="D276" s="68"/>
      <c r="E276" s="69"/>
      <c r="F276" s="70"/>
      <c r="G276" s="70"/>
      <c r="H276" s="128"/>
      <c r="I276" s="71"/>
    </row>
    <row r="277" spans="1:9" ht="16.149999999999999" customHeight="1">
      <c r="A277" s="62"/>
      <c r="B277" s="35"/>
      <c r="C277" s="35"/>
      <c r="D277" s="64"/>
      <c r="E277" s="37"/>
      <c r="F277" s="32"/>
      <c r="G277" s="31"/>
      <c r="H277" s="31"/>
      <c r="I277" s="26"/>
    </row>
    <row r="278" spans="1:9" ht="16.149999999999999" customHeight="1">
      <c r="A278" s="65"/>
      <c r="B278" s="75"/>
      <c r="C278" s="73"/>
      <c r="D278" s="68"/>
      <c r="E278" s="69"/>
      <c r="F278" s="70"/>
      <c r="G278" s="70"/>
      <c r="H278" s="66"/>
      <c r="I278" s="76"/>
    </row>
    <row r="279" spans="1:9" ht="16.149999999999999" customHeight="1">
      <c r="A279" s="62"/>
      <c r="B279" s="29"/>
      <c r="C279" s="63"/>
      <c r="D279" s="64"/>
      <c r="E279" s="37"/>
      <c r="F279" s="32"/>
      <c r="G279" s="31"/>
      <c r="H279" s="315"/>
      <c r="I279" s="316"/>
    </row>
    <row r="280" spans="1:9" ht="16.149999999999999" customHeight="1">
      <c r="A280" s="65"/>
      <c r="B280" s="66"/>
      <c r="C280" s="67"/>
      <c r="D280" s="68"/>
      <c r="E280" s="69"/>
      <c r="F280" s="70"/>
      <c r="G280" s="70"/>
      <c r="H280" s="128"/>
      <c r="I280" s="71"/>
    </row>
    <row r="281" spans="1:9" ht="16.149999999999999" customHeight="1">
      <c r="A281" s="62"/>
      <c r="B281" s="35"/>
      <c r="C281" s="35"/>
      <c r="D281" s="33"/>
      <c r="E281" s="37"/>
      <c r="F281" s="32"/>
      <c r="G281" s="31"/>
      <c r="H281" s="31"/>
      <c r="I281" s="26"/>
    </row>
    <row r="282" spans="1:9" ht="16.149999999999999" customHeight="1">
      <c r="A282" s="65"/>
      <c r="B282" s="75"/>
      <c r="C282" s="73"/>
      <c r="D282" s="77"/>
      <c r="E282" s="78"/>
      <c r="F282" s="78"/>
      <c r="G282" s="70"/>
      <c r="H282" s="66"/>
      <c r="I282" s="71"/>
    </row>
    <row r="283" spans="1:9" ht="16.149999999999999" customHeight="1">
      <c r="A283" s="62"/>
      <c r="B283" s="100"/>
      <c r="C283" s="35"/>
      <c r="D283" s="33"/>
      <c r="E283" s="37"/>
      <c r="F283" s="32"/>
      <c r="G283" s="31"/>
      <c r="H283" s="31"/>
      <c r="I283" s="26"/>
    </row>
    <row r="284" spans="1:9" ht="16.149999999999999" customHeight="1">
      <c r="A284" s="65" t="s">
        <v>21</v>
      </c>
      <c r="B284" s="75"/>
      <c r="C284" s="73"/>
      <c r="D284" s="77"/>
      <c r="E284" s="78"/>
      <c r="F284" s="79">
        <f>F264+F266+F268+F276+F280+F270+F262+F272+F274+F278</f>
        <v>0</v>
      </c>
      <c r="G284" s="70"/>
      <c r="H284" s="66"/>
      <c r="I284" s="71"/>
    </row>
    <row r="285" spans="1:9" ht="16.149999999999999" customHeight="1">
      <c r="A285" s="34"/>
      <c r="B285" s="35"/>
      <c r="C285" s="35"/>
      <c r="D285" s="36"/>
      <c r="E285" s="37"/>
      <c r="F285" s="38"/>
      <c r="G285" s="31"/>
      <c r="H285" s="87"/>
      <c r="I285" s="39"/>
    </row>
    <row r="286" spans="1:9" ht="16.149999999999999" customHeight="1">
      <c r="A286" s="80"/>
      <c r="B286" s="40"/>
      <c r="C286" s="40"/>
      <c r="D286" s="41"/>
      <c r="E286" s="42"/>
      <c r="F286" s="81"/>
      <c r="G286" s="81"/>
      <c r="H286" s="88"/>
      <c r="I286" s="43"/>
    </row>
    <row r="287" spans="1:9" ht="16.149999999999999" customHeight="1">
      <c r="A287" s="82"/>
      <c r="B287" s="100"/>
      <c r="C287" s="44"/>
      <c r="D287" s="45"/>
      <c r="E287" s="46"/>
      <c r="F287" s="47"/>
      <c r="G287" s="47"/>
      <c r="H287" s="45"/>
      <c r="I287" s="48"/>
    </row>
    <row r="288" spans="1:9" ht="16.149999999999999" customHeight="1" thickBot="1">
      <c r="A288" s="83"/>
      <c r="B288" s="89"/>
      <c r="C288" s="49"/>
      <c r="D288" s="50"/>
      <c r="E288" s="51"/>
      <c r="F288" s="84"/>
      <c r="G288" s="85"/>
      <c r="H288" s="50"/>
      <c r="I288" s="52"/>
    </row>
    <row r="289" spans="1:9" ht="16.149999999999999" customHeight="1" thickTop="1">
      <c r="A289" s="53"/>
      <c r="B289" s="54"/>
      <c r="C289" s="55"/>
      <c r="D289" s="54"/>
      <c r="E289" s="54"/>
      <c r="F289" s="54"/>
      <c r="G289" s="54"/>
      <c r="H289" s="330" t="s">
        <v>94</v>
      </c>
      <c r="I289" s="331"/>
    </row>
    <row r="290" spans="1:9" ht="16.149999999999999" customHeight="1">
      <c r="A290" s="90" t="s">
        <v>92</v>
      </c>
      <c r="B290" s="329" t="s">
        <v>93</v>
      </c>
      <c r="C290" s="329"/>
      <c r="D290" s="329"/>
      <c r="E290" s="329"/>
      <c r="F290" s="312" t="s">
        <v>49</v>
      </c>
      <c r="G290" s="312"/>
      <c r="H290" s="308" t="str">
        <f>'設計書（鏡）'!C24</f>
        <v>烏山【Ⅱ】地区</v>
      </c>
      <c r="I290" s="309"/>
    </row>
    <row r="291" spans="1:9" ht="16.149999999999999" customHeight="1">
      <c r="A291" s="57"/>
      <c r="B291" s="58"/>
      <c r="C291" s="59"/>
      <c r="D291" s="58"/>
      <c r="E291" s="58"/>
      <c r="F291" s="58"/>
      <c r="G291" s="58"/>
      <c r="H291" s="313" t="s">
        <v>50</v>
      </c>
      <c r="I291" s="314"/>
    </row>
    <row r="292" spans="1:9" ht="16.149999999999999" customHeight="1">
      <c r="A292" s="60" t="s">
        <v>43</v>
      </c>
      <c r="B292" s="61" t="s">
        <v>27</v>
      </c>
      <c r="C292" s="61" t="s">
        <v>4</v>
      </c>
      <c r="D292" s="61" t="s">
        <v>5</v>
      </c>
      <c r="E292" s="61" t="s">
        <v>28</v>
      </c>
      <c r="F292" s="61" t="s">
        <v>29</v>
      </c>
      <c r="G292" s="61" t="s">
        <v>30</v>
      </c>
      <c r="H292" s="129" t="s">
        <v>31</v>
      </c>
      <c r="I292" s="130" t="s">
        <v>32</v>
      </c>
    </row>
    <row r="293" spans="1:9" ht="16.149999999999999" customHeight="1">
      <c r="A293" s="62" t="s">
        <v>26</v>
      </c>
      <c r="B293" s="29" t="s">
        <v>26</v>
      </c>
      <c r="C293" s="63" t="s">
        <v>26</v>
      </c>
      <c r="D293" s="98"/>
      <c r="E293" s="37"/>
      <c r="F293" s="32"/>
      <c r="G293" s="31"/>
      <c r="H293" s="31"/>
      <c r="I293" s="26"/>
    </row>
    <row r="294" spans="1:9" ht="16.149999999999999" customHeight="1">
      <c r="A294" s="65" t="s">
        <v>45</v>
      </c>
      <c r="B294" s="66"/>
      <c r="C294" s="67" t="s">
        <v>48</v>
      </c>
      <c r="D294" s="95"/>
      <c r="E294" s="69"/>
      <c r="F294" s="70"/>
      <c r="G294" s="70"/>
      <c r="H294" s="128"/>
      <c r="I294" s="71"/>
    </row>
    <row r="295" spans="1:9" ht="16.149999999999999" customHeight="1">
      <c r="A295" s="62"/>
      <c r="B295" s="29"/>
      <c r="C295" s="63"/>
      <c r="D295" s="98"/>
      <c r="E295" s="37"/>
      <c r="F295" s="32"/>
      <c r="G295" s="31"/>
      <c r="H295" s="31"/>
      <c r="I295" s="26"/>
    </row>
    <row r="296" spans="1:9" ht="16.149999999999999" customHeight="1">
      <c r="A296" s="65" t="s">
        <v>46</v>
      </c>
      <c r="B296" s="66"/>
      <c r="C296" s="67" t="s">
        <v>48</v>
      </c>
      <c r="D296" s="95"/>
      <c r="E296" s="69"/>
      <c r="F296" s="70"/>
      <c r="G296" s="70"/>
      <c r="H296" s="128"/>
      <c r="I296" s="71"/>
    </row>
    <row r="297" spans="1:9" ht="16.149999999999999" customHeight="1">
      <c r="A297" s="62"/>
      <c r="B297" s="29"/>
      <c r="C297" s="63"/>
      <c r="D297" s="98"/>
      <c r="E297" s="37"/>
      <c r="F297" s="32"/>
      <c r="G297" s="31"/>
      <c r="H297" s="31"/>
      <c r="I297" s="26"/>
    </row>
    <row r="298" spans="1:9" ht="16.149999999999999" customHeight="1">
      <c r="A298" s="65" t="s">
        <v>47</v>
      </c>
      <c r="B298" s="66"/>
      <c r="C298" s="67" t="s">
        <v>48</v>
      </c>
      <c r="D298" s="95"/>
      <c r="E298" s="69"/>
      <c r="F298" s="70"/>
      <c r="G298" s="70"/>
      <c r="H298" s="128"/>
      <c r="I298" s="71"/>
    </row>
    <row r="299" spans="1:9" ht="16.149999999999999" customHeight="1">
      <c r="A299" s="62"/>
      <c r="B299" s="35"/>
      <c r="C299" s="35"/>
      <c r="D299" s="33"/>
      <c r="E299" s="37"/>
      <c r="F299" s="32"/>
      <c r="G299" s="31"/>
      <c r="H299" s="31"/>
      <c r="I299" s="26"/>
    </row>
    <row r="300" spans="1:9" ht="16.149999999999999" customHeight="1">
      <c r="A300" s="65" t="s">
        <v>83</v>
      </c>
      <c r="B300" s="75"/>
      <c r="C300" s="73" t="s">
        <v>84</v>
      </c>
      <c r="D300" s="113">
        <v>1</v>
      </c>
      <c r="E300" s="114"/>
      <c r="F300" s="114"/>
      <c r="G300" s="70"/>
      <c r="H300" s="66" t="s">
        <v>96</v>
      </c>
      <c r="I300" s="71"/>
    </row>
    <row r="301" spans="1:9" ht="16.149999999999999" customHeight="1">
      <c r="A301" s="62"/>
      <c r="B301" s="35"/>
      <c r="C301" s="35"/>
      <c r="D301" s="64"/>
      <c r="E301" s="37"/>
      <c r="F301" s="32"/>
      <c r="G301" s="31"/>
      <c r="H301" s="31"/>
      <c r="I301" s="26"/>
    </row>
    <row r="302" spans="1:9" ht="16.149999999999999" customHeight="1">
      <c r="A302" s="65" t="s">
        <v>54</v>
      </c>
      <c r="B302" s="75"/>
      <c r="C302" s="73" t="s">
        <v>34</v>
      </c>
      <c r="D302" s="68">
        <v>1</v>
      </c>
      <c r="E302" s="69"/>
      <c r="F302" s="117"/>
      <c r="G302" s="70"/>
      <c r="H302" s="319" t="s">
        <v>97</v>
      </c>
      <c r="I302" s="320"/>
    </row>
    <row r="303" spans="1:9" ht="16.149999999999999" customHeight="1">
      <c r="A303" s="62"/>
      <c r="B303" s="35"/>
      <c r="C303" s="35"/>
      <c r="D303" s="33"/>
      <c r="E303" s="37"/>
      <c r="F303" s="32"/>
      <c r="G303" s="31"/>
      <c r="H303" s="321"/>
      <c r="I303" s="322"/>
    </row>
    <row r="304" spans="1:9" ht="16.149999999999999" customHeight="1">
      <c r="A304" s="65" t="s">
        <v>95</v>
      </c>
      <c r="B304" s="75"/>
      <c r="C304" s="73" t="s">
        <v>84</v>
      </c>
      <c r="D304" s="113">
        <v>1</v>
      </c>
      <c r="E304" s="114"/>
      <c r="F304" s="114"/>
      <c r="G304" s="70"/>
      <c r="H304" s="66"/>
      <c r="I304" s="71"/>
    </row>
    <row r="305" spans="1:9" ht="16.149999999999999" customHeight="1">
      <c r="A305" s="62"/>
      <c r="B305" s="35"/>
      <c r="C305" s="35"/>
      <c r="D305" s="33"/>
      <c r="E305" s="37"/>
      <c r="F305" s="32"/>
      <c r="G305" s="31"/>
      <c r="H305" s="31"/>
      <c r="I305" s="26"/>
    </row>
    <row r="306" spans="1:9" ht="16.149999999999999" customHeight="1">
      <c r="A306" s="65"/>
      <c r="B306" s="75"/>
      <c r="C306" s="73"/>
      <c r="D306" s="77"/>
      <c r="E306" s="78"/>
      <c r="F306" s="78"/>
      <c r="G306" s="70"/>
      <c r="H306" s="66"/>
      <c r="I306" s="71"/>
    </row>
    <row r="307" spans="1:9" ht="16.149999999999999" customHeight="1">
      <c r="A307" s="62"/>
      <c r="B307" s="35"/>
      <c r="C307" s="35"/>
      <c r="D307" s="33"/>
      <c r="E307" s="37"/>
      <c r="F307" s="32"/>
      <c r="G307" s="31"/>
      <c r="H307" s="31"/>
      <c r="I307" s="26"/>
    </row>
    <row r="308" spans="1:9" ht="16.149999999999999" customHeight="1">
      <c r="A308" s="65"/>
      <c r="B308" s="75"/>
      <c r="C308" s="73"/>
      <c r="D308" s="77"/>
      <c r="E308" s="78"/>
      <c r="F308" s="78"/>
      <c r="G308" s="70"/>
      <c r="H308" s="66"/>
      <c r="I308" s="71"/>
    </row>
    <row r="309" spans="1:9" ht="16.149999999999999" customHeight="1">
      <c r="A309" s="62"/>
      <c r="B309" s="35"/>
      <c r="C309" s="35"/>
      <c r="D309" s="33"/>
      <c r="E309" s="37"/>
      <c r="F309" s="32"/>
      <c r="G309" s="31"/>
      <c r="H309" s="31"/>
      <c r="I309" s="26"/>
    </row>
    <row r="310" spans="1:9" ht="16.149999999999999" customHeight="1">
      <c r="A310" s="65"/>
      <c r="B310" s="75"/>
      <c r="C310" s="73"/>
      <c r="D310" s="77"/>
      <c r="E310" s="78"/>
      <c r="F310" s="78"/>
      <c r="G310" s="70"/>
      <c r="H310" s="66"/>
      <c r="I310" s="71"/>
    </row>
    <row r="311" spans="1:9" ht="16.149999999999999" customHeight="1">
      <c r="A311" s="62"/>
      <c r="B311" s="35"/>
      <c r="C311" s="35"/>
      <c r="D311" s="33"/>
      <c r="E311" s="37"/>
      <c r="F311" s="32"/>
      <c r="G311" s="31"/>
      <c r="H311" s="31"/>
      <c r="I311" s="26"/>
    </row>
    <row r="312" spans="1:9" ht="16.149999999999999" customHeight="1">
      <c r="A312" s="65"/>
      <c r="B312" s="75"/>
      <c r="C312" s="73"/>
      <c r="D312" s="77"/>
      <c r="E312" s="78"/>
      <c r="F312" s="78"/>
      <c r="G312" s="70"/>
      <c r="H312" s="66"/>
      <c r="I312" s="71"/>
    </row>
    <row r="313" spans="1:9" ht="16.149999999999999" customHeight="1">
      <c r="A313" s="62"/>
      <c r="B313" s="35"/>
      <c r="C313" s="35"/>
      <c r="D313" s="33"/>
      <c r="E313" s="37"/>
      <c r="F313" s="32"/>
      <c r="G313" s="31"/>
      <c r="H313" s="31"/>
      <c r="I313" s="26"/>
    </row>
    <row r="314" spans="1:9" ht="16.149999999999999" customHeight="1">
      <c r="A314" s="65"/>
      <c r="B314" s="75"/>
      <c r="C314" s="73"/>
      <c r="D314" s="77"/>
      <c r="E314" s="78"/>
      <c r="F314" s="78"/>
      <c r="G314" s="70"/>
      <c r="H314" s="66"/>
      <c r="I314" s="71"/>
    </row>
    <row r="315" spans="1:9" ht="16.149999999999999" customHeight="1">
      <c r="A315" s="62"/>
      <c r="B315" s="75" t="s">
        <v>37</v>
      </c>
      <c r="C315" s="35"/>
      <c r="D315" s="33"/>
      <c r="E315" s="37"/>
      <c r="F315" s="32"/>
      <c r="G315" s="31"/>
      <c r="H315" s="31"/>
      <c r="I315" s="26"/>
    </row>
    <row r="316" spans="1:9" ht="16.149999999999999" customHeight="1">
      <c r="A316" s="65" t="s">
        <v>21</v>
      </c>
      <c r="B316" s="75" t="s">
        <v>38</v>
      </c>
      <c r="C316" s="73"/>
      <c r="D316" s="77"/>
      <c r="E316" s="78"/>
      <c r="F316" s="79">
        <f>F294+F296+F298+F300+F302+F304</f>
        <v>0</v>
      </c>
      <c r="G316" s="70"/>
      <c r="H316" s="66"/>
      <c r="I316" s="71"/>
    </row>
    <row r="317" spans="1:9" ht="16.149999999999999" customHeight="1">
      <c r="A317" s="34"/>
      <c r="B317" s="35"/>
      <c r="C317" s="35"/>
      <c r="D317" s="36"/>
      <c r="E317" s="37"/>
      <c r="F317" s="38"/>
      <c r="G317" s="31"/>
      <c r="H317" s="317"/>
      <c r="I317" s="318"/>
    </row>
    <row r="318" spans="1:9" ht="16.149999999999999" customHeight="1">
      <c r="A318" s="80"/>
      <c r="B318" s="40"/>
      <c r="C318" s="40"/>
      <c r="D318" s="41"/>
      <c r="E318" s="42"/>
      <c r="F318" s="81"/>
      <c r="G318" s="81"/>
      <c r="H318" s="323"/>
      <c r="I318" s="324"/>
    </row>
    <row r="319" spans="1:9" ht="16.149999999999999" customHeight="1">
      <c r="A319" s="82"/>
      <c r="B319" s="75" t="s">
        <v>37</v>
      </c>
      <c r="C319" s="44"/>
      <c r="D319" s="45"/>
      <c r="E319" s="46"/>
      <c r="F319" s="47"/>
      <c r="G319" s="47"/>
      <c r="H319" s="45" t="s">
        <v>414</v>
      </c>
      <c r="I319" s="48"/>
    </row>
    <row r="320" spans="1:9" ht="16.149999999999999" customHeight="1" thickBot="1">
      <c r="A320" s="83"/>
      <c r="B320" s="89" t="s">
        <v>39</v>
      </c>
      <c r="C320" s="49"/>
      <c r="D320" s="50"/>
      <c r="E320" s="51"/>
      <c r="F320" s="84">
        <f>ROUNDDOWN(F316*I320,0)</f>
        <v>0</v>
      </c>
      <c r="G320" s="85"/>
      <c r="H320" s="50"/>
      <c r="I320" s="125"/>
    </row>
    <row r="321" spans="1:9" ht="16.149999999999999" customHeight="1" thickTop="1">
      <c r="A321" s="53"/>
      <c r="B321" s="54"/>
      <c r="C321" s="55"/>
      <c r="D321" s="54"/>
      <c r="E321" s="54"/>
      <c r="F321" s="54"/>
      <c r="G321" s="54"/>
      <c r="H321" s="330" t="s">
        <v>94</v>
      </c>
      <c r="I321" s="331"/>
    </row>
    <row r="322" spans="1:9" ht="16.149999999999999" customHeight="1">
      <c r="A322" s="90" t="s">
        <v>98</v>
      </c>
      <c r="B322" s="329" t="s">
        <v>53</v>
      </c>
      <c r="C322" s="329"/>
      <c r="D322" s="329"/>
      <c r="E322" s="329"/>
      <c r="F322" s="312" t="s">
        <v>60</v>
      </c>
      <c r="G322" s="312"/>
      <c r="H322" s="308" t="str">
        <f>'設計書（鏡）'!C24</f>
        <v>烏山【Ⅱ】地区</v>
      </c>
      <c r="I322" s="309"/>
    </row>
    <row r="323" spans="1:9" ht="16.149999999999999" customHeight="1">
      <c r="A323" s="57"/>
      <c r="B323" s="58"/>
      <c r="C323" s="59"/>
      <c r="D323" s="58"/>
      <c r="E323" s="58"/>
      <c r="F323" s="58"/>
      <c r="G323" s="58"/>
      <c r="H323" s="313"/>
      <c r="I323" s="314"/>
    </row>
    <row r="324" spans="1:9" ht="16.149999999999999" customHeight="1">
      <c r="A324" s="60" t="s">
        <v>43</v>
      </c>
      <c r="B324" s="61" t="s">
        <v>27</v>
      </c>
      <c r="C324" s="61" t="s">
        <v>4</v>
      </c>
      <c r="D324" s="61" t="s">
        <v>5</v>
      </c>
      <c r="E324" s="61" t="s">
        <v>28</v>
      </c>
      <c r="F324" s="61" t="s">
        <v>29</v>
      </c>
      <c r="G324" s="61" t="s">
        <v>30</v>
      </c>
      <c r="H324" s="129" t="s">
        <v>31</v>
      </c>
      <c r="I324" s="130" t="s">
        <v>32</v>
      </c>
    </row>
    <row r="325" spans="1:9" ht="16.149999999999999" customHeight="1">
      <c r="A325" s="62"/>
      <c r="B325" s="35"/>
      <c r="C325" s="35"/>
      <c r="D325" s="36"/>
      <c r="E325" s="37"/>
      <c r="F325" s="37"/>
      <c r="G325" s="31"/>
      <c r="H325" s="31"/>
      <c r="I325" s="26"/>
    </row>
    <row r="326" spans="1:9" ht="16.149999999999999" customHeight="1">
      <c r="A326" s="115" t="s">
        <v>99</v>
      </c>
      <c r="B326" s="116" t="s">
        <v>100</v>
      </c>
      <c r="C326" s="73" t="s">
        <v>89</v>
      </c>
      <c r="D326" s="95"/>
      <c r="E326" s="69"/>
      <c r="F326" s="70"/>
      <c r="G326" s="70"/>
      <c r="H326" s="128"/>
      <c r="I326" s="71"/>
    </row>
    <row r="327" spans="1:9" ht="16.149999999999999" customHeight="1">
      <c r="A327" s="62"/>
      <c r="B327" s="29" t="s">
        <v>26</v>
      </c>
      <c r="C327" s="63" t="s">
        <v>26</v>
      </c>
      <c r="D327" s="36"/>
      <c r="E327" s="37"/>
      <c r="F327" s="32"/>
      <c r="G327" s="31" t="s">
        <v>33</v>
      </c>
      <c r="H327" s="321"/>
      <c r="I327" s="322"/>
    </row>
    <row r="328" spans="1:9" ht="16.149999999999999" customHeight="1">
      <c r="A328" s="65" t="s">
        <v>62</v>
      </c>
      <c r="B328" s="66"/>
      <c r="C328" s="67" t="s">
        <v>34</v>
      </c>
      <c r="D328" s="95">
        <v>1</v>
      </c>
      <c r="E328" s="69"/>
      <c r="F328" s="70">
        <f>D328*E328</f>
        <v>0</v>
      </c>
      <c r="G328" s="70"/>
      <c r="H328" s="128"/>
      <c r="I328" s="71">
        <f>F326</f>
        <v>0</v>
      </c>
    </row>
    <row r="329" spans="1:9" ht="16.149999999999999" customHeight="1">
      <c r="A329" s="62"/>
      <c r="B329" s="29"/>
      <c r="C329" s="63"/>
      <c r="D329" s="36"/>
      <c r="E329" s="37"/>
      <c r="F329" s="32"/>
      <c r="G329" s="31"/>
      <c r="H329" s="31"/>
      <c r="I329" s="26"/>
    </row>
    <row r="330" spans="1:9" ht="16.149999999999999" customHeight="1">
      <c r="A330" s="65"/>
      <c r="B330" s="66"/>
      <c r="C330" s="67"/>
      <c r="D330" s="41"/>
      <c r="E330" s="69"/>
      <c r="F330" s="70"/>
      <c r="G330" s="70"/>
      <c r="H330" s="128"/>
      <c r="I330" s="71"/>
    </row>
    <row r="331" spans="1:9" ht="16.149999999999999" customHeight="1">
      <c r="A331" s="62"/>
      <c r="B331" s="29"/>
      <c r="C331" s="63"/>
      <c r="D331" s="36"/>
      <c r="E331" s="37"/>
      <c r="F331" s="32"/>
      <c r="G331" s="31"/>
      <c r="H331" s="31"/>
      <c r="I331" s="26"/>
    </row>
    <row r="332" spans="1:9" ht="16.149999999999999" customHeight="1">
      <c r="A332" s="65"/>
      <c r="B332" s="66"/>
      <c r="C332" s="67"/>
      <c r="D332" s="94"/>
      <c r="E332" s="69"/>
      <c r="F332" s="70"/>
      <c r="G332" s="70"/>
      <c r="H332" s="128"/>
      <c r="I332" s="71"/>
    </row>
    <row r="333" spans="1:9" ht="16.149999999999999" customHeight="1">
      <c r="A333" s="62"/>
      <c r="B333" s="35"/>
      <c r="C333" s="35"/>
      <c r="D333" s="36"/>
      <c r="E333" s="37"/>
      <c r="F333" s="27"/>
      <c r="G333" s="28"/>
      <c r="H333" s="29"/>
      <c r="I333" s="30"/>
    </row>
    <row r="334" spans="1:9" ht="16.149999999999999" customHeight="1">
      <c r="A334" s="65"/>
      <c r="B334" s="72"/>
      <c r="C334" s="73"/>
      <c r="D334" s="94"/>
      <c r="E334" s="69"/>
      <c r="F334" s="70"/>
      <c r="G334" s="70"/>
      <c r="H334" s="128"/>
      <c r="I334" s="71"/>
    </row>
    <row r="335" spans="1:9" ht="16.149999999999999" customHeight="1">
      <c r="A335" s="62"/>
      <c r="B335" s="35"/>
      <c r="C335" s="35"/>
      <c r="D335" s="64"/>
      <c r="E335" s="37"/>
      <c r="F335" s="32"/>
      <c r="G335" s="31"/>
      <c r="H335" s="74"/>
      <c r="I335" s="26"/>
    </row>
    <row r="336" spans="1:9" ht="16.149999999999999" customHeight="1">
      <c r="A336" s="65"/>
      <c r="B336" s="75"/>
      <c r="C336" s="73"/>
      <c r="D336" s="68"/>
      <c r="E336" s="69"/>
      <c r="F336" s="70"/>
      <c r="G336" s="70"/>
      <c r="H336" s="319"/>
      <c r="I336" s="320"/>
    </row>
    <row r="337" spans="1:9" ht="16.149999999999999" customHeight="1">
      <c r="A337" s="62"/>
      <c r="B337" s="35"/>
      <c r="C337" s="35"/>
      <c r="D337" s="64"/>
      <c r="E337" s="37"/>
      <c r="F337" s="32"/>
      <c r="G337" s="31"/>
      <c r="H337" s="31"/>
      <c r="I337" s="26"/>
    </row>
    <row r="338" spans="1:9" ht="16.149999999999999" customHeight="1">
      <c r="A338" s="65"/>
      <c r="B338" s="75"/>
      <c r="C338" s="73"/>
      <c r="D338" s="68"/>
      <c r="E338" s="69"/>
      <c r="F338" s="70"/>
      <c r="G338" s="70"/>
      <c r="H338" s="319"/>
      <c r="I338" s="320"/>
    </row>
    <row r="339" spans="1:9" ht="16.149999999999999" customHeight="1">
      <c r="A339" s="62"/>
      <c r="B339" s="29"/>
      <c r="C339" s="63"/>
      <c r="D339" s="64"/>
      <c r="E339" s="37"/>
      <c r="F339" s="32"/>
      <c r="G339" s="31"/>
      <c r="H339" s="315"/>
      <c r="I339" s="316"/>
    </row>
    <row r="340" spans="1:9" ht="16.149999999999999" customHeight="1">
      <c r="A340" s="65"/>
      <c r="B340" s="66"/>
      <c r="C340" s="67"/>
      <c r="D340" s="68"/>
      <c r="E340" s="69"/>
      <c r="F340" s="70"/>
      <c r="G340" s="70"/>
      <c r="H340" s="128"/>
      <c r="I340" s="71"/>
    </row>
    <row r="341" spans="1:9" ht="16.149999999999999" customHeight="1">
      <c r="A341" s="62"/>
      <c r="B341" s="35"/>
      <c r="C341" s="35"/>
      <c r="D341" s="64"/>
      <c r="E341" s="37"/>
      <c r="F341" s="32"/>
      <c r="G341" s="31"/>
      <c r="H341" s="31"/>
      <c r="I341" s="26"/>
    </row>
    <row r="342" spans="1:9" ht="16.149999999999999" customHeight="1">
      <c r="A342" s="65"/>
      <c r="B342" s="75"/>
      <c r="C342" s="73"/>
      <c r="D342" s="68"/>
      <c r="E342" s="69"/>
      <c r="F342" s="70"/>
      <c r="G342" s="70"/>
      <c r="H342" s="66"/>
      <c r="I342" s="76"/>
    </row>
    <row r="343" spans="1:9" ht="16.149999999999999" customHeight="1">
      <c r="A343" s="62"/>
      <c r="B343" s="29"/>
      <c r="C343" s="63"/>
      <c r="D343" s="64"/>
      <c r="E343" s="37"/>
      <c r="F343" s="32"/>
      <c r="G343" s="31"/>
      <c r="H343" s="315"/>
      <c r="I343" s="316"/>
    </row>
    <row r="344" spans="1:9" ht="16.149999999999999" customHeight="1">
      <c r="A344" s="65"/>
      <c r="B344" s="66"/>
      <c r="C344" s="67"/>
      <c r="D344" s="68"/>
      <c r="E344" s="69"/>
      <c r="F344" s="70"/>
      <c r="G344" s="70"/>
      <c r="H344" s="128"/>
      <c r="I344" s="71"/>
    </row>
    <row r="345" spans="1:9" ht="16.149999999999999" customHeight="1">
      <c r="A345" s="62"/>
      <c r="B345" s="35"/>
      <c r="C345" s="35"/>
      <c r="D345" s="33"/>
      <c r="E345" s="37"/>
      <c r="F345" s="32"/>
      <c r="G345" s="31"/>
      <c r="H345" s="31"/>
      <c r="I345" s="26"/>
    </row>
    <row r="346" spans="1:9" ht="16.149999999999999" customHeight="1">
      <c r="A346" s="65"/>
      <c r="B346" s="75"/>
      <c r="C346" s="73"/>
      <c r="D346" s="77"/>
      <c r="E346" s="78"/>
      <c r="F346" s="78"/>
      <c r="G346" s="70"/>
      <c r="H346" s="66"/>
      <c r="I346" s="71"/>
    </row>
    <row r="347" spans="1:9" ht="16.149999999999999" customHeight="1">
      <c r="A347" s="62"/>
      <c r="B347" s="100"/>
      <c r="C347" s="35"/>
      <c r="D347" s="33"/>
      <c r="E347" s="37"/>
      <c r="F347" s="32"/>
      <c r="G347" s="31"/>
      <c r="H347" s="31"/>
      <c r="I347" s="26"/>
    </row>
    <row r="348" spans="1:9" ht="16.149999999999999" customHeight="1">
      <c r="A348" s="65" t="s">
        <v>21</v>
      </c>
      <c r="B348" s="75"/>
      <c r="C348" s="73"/>
      <c r="D348" s="77"/>
      <c r="E348" s="78"/>
      <c r="F348" s="79">
        <f>F328+F330+F332+F340+F344+F334+F326+F336+F338+F342</f>
        <v>0</v>
      </c>
      <c r="G348" s="70"/>
      <c r="H348" s="66"/>
      <c r="I348" s="71"/>
    </row>
    <row r="349" spans="1:9" ht="16.149999999999999" customHeight="1">
      <c r="A349" s="34"/>
      <c r="B349" s="35"/>
      <c r="C349" s="35"/>
      <c r="D349" s="36"/>
      <c r="E349" s="37"/>
      <c r="F349" s="38"/>
      <c r="G349" s="31"/>
      <c r="H349" s="87"/>
      <c r="I349" s="39"/>
    </row>
    <row r="350" spans="1:9" ht="16.149999999999999" customHeight="1">
      <c r="A350" s="80"/>
      <c r="B350" s="40"/>
      <c r="C350" s="40"/>
      <c r="D350" s="41"/>
      <c r="E350" s="42"/>
      <c r="F350" s="81"/>
      <c r="G350" s="81"/>
      <c r="H350" s="88"/>
      <c r="I350" s="43"/>
    </row>
    <row r="351" spans="1:9" ht="16.149999999999999" customHeight="1">
      <c r="A351" s="82"/>
      <c r="B351" s="100"/>
      <c r="C351" s="44"/>
      <c r="D351" s="45"/>
      <c r="E351" s="46"/>
      <c r="F351" s="47"/>
      <c r="G351" s="47"/>
      <c r="H351" s="45"/>
      <c r="I351" s="48"/>
    </row>
    <row r="352" spans="1:9" ht="16.149999999999999" customHeight="1" thickBot="1">
      <c r="A352" s="83"/>
      <c r="B352" s="89"/>
      <c r="C352" s="49"/>
      <c r="D352" s="50"/>
      <c r="E352" s="51"/>
      <c r="F352" s="84"/>
      <c r="G352" s="85"/>
      <c r="H352" s="50"/>
      <c r="I352" s="52"/>
    </row>
    <row r="353" spans="1:9" ht="16.149999999999999" customHeight="1" thickTop="1">
      <c r="A353" s="53"/>
      <c r="B353" s="54"/>
      <c r="C353" s="55"/>
      <c r="D353" s="54"/>
      <c r="E353" s="54"/>
      <c r="F353" s="54"/>
      <c r="G353" s="54"/>
      <c r="H353" s="330" t="s">
        <v>94</v>
      </c>
      <c r="I353" s="331"/>
    </row>
    <row r="354" spans="1:9" ht="16.149999999999999" customHeight="1">
      <c r="A354" s="90" t="s">
        <v>101</v>
      </c>
      <c r="B354" s="329" t="s">
        <v>54</v>
      </c>
      <c r="C354" s="329"/>
      <c r="D354" s="329"/>
      <c r="E354" s="329"/>
      <c r="F354" s="312" t="s">
        <v>60</v>
      </c>
      <c r="G354" s="312"/>
      <c r="H354" s="308" t="str">
        <f>'設計書（鏡）'!C24</f>
        <v>烏山【Ⅱ】地区</v>
      </c>
      <c r="I354" s="309"/>
    </row>
    <row r="355" spans="1:9" ht="16.149999999999999" customHeight="1">
      <c r="A355" s="57"/>
      <c r="B355" s="58"/>
      <c r="C355" s="59"/>
      <c r="D355" s="58"/>
      <c r="E355" s="58"/>
      <c r="F355" s="58"/>
      <c r="G355" s="58"/>
      <c r="H355" s="313"/>
      <c r="I355" s="314"/>
    </row>
    <row r="356" spans="1:9" ht="16.149999999999999" customHeight="1">
      <c r="A356" s="60" t="s">
        <v>43</v>
      </c>
      <c r="B356" s="61" t="s">
        <v>27</v>
      </c>
      <c r="C356" s="61" t="s">
        <v>4</v>
      </c>
      <c r="D356" s="61" t="s">
        <v>5</v>
      </c>
      <c r="E356" s="61" t="s">
        <v>28</v>
      </c>
      <c r="F356" s="61" t="s">
        <v>29</v>
      </c>
      <c r="G356" s="61" t="s">
        <v>30</v>
      </c>
      <c r="H356" s="129" t="s">
        <v>31</v>
      </c>
      <c r="I356" s="130" t="s">
        <v>32</v>
      </c>
    </row>
    <row r="357" spans="1:9" ht="16.149999999999999" customHeight="1">
      <c r="A357" s="62"/>
      <c r="B357" s="29" t="s">
        <v>26</v>
      </c>
      <c r="C357" s="63"/>
      <c r="D357" s="36"/>
      <c r="E357" s="37"/>
      <c r="F357" s="32"/>
      <c r="G357" s="31" t="s">
        <v>33</v>
      </c>
      <c r="H357" s="31"/>
      <c r="I357" s="26" t="s">
        <v>33</v>
      </c>
    </row>
    <row r="358" spans="1:9" ht="16.149999999999999" customHeight="1">
      <c r="A358" s="96" t="s">
        <v>68</v>
      </c>
      <c r="B358" s="66"/>
      <c r="C358" s="67" t="s">
        <v>73</v>
      </c>
      <c r="D358" s="95"/>
      <c r="E358" s="69"/>
      <c r="F358" s="70"/>
      <c r="G358" s="70"/>
      <c r="H358" s="128"/>
      <c r="I358" s="71"/>
    </row>
    <row r="359" spans="1:9" ht="16.149999999999999" customHeight="1">
      <c r="A359" s="62"/>
      <c r="B359" s="29"/>
      <c r="C359" s="63"/>
      <c r="D359" s="36"/>
      <c r="E359" s="37"/>
      <c r="F359" s="32"/>
      <c r="G359" s="31"/>
      <c r="H359" s="321"/>
      <c r="I359" s="322"/>
    </row>
    <row r="360" spans="1:9" ht="16.149999999999999" customHeight="1">
      <c r="A360" s="65" t="s">
        <v>69</v>
      </c>
      <c r="B360" s="66"/>
      <c r="C360" s="67" t="s">
        <v>34</v>
      </c>
      <c r="D360" s="95">
        <v>1</v>
      </c>
      <c r="E360" s="69"/>
      <c r="F360" s="70">
        <f>D360*E360</f>
        <v>0</v>
      </c>
      <c r="G360" s="70"/>
      <c r="H360" s="128"/>
      <c r="I360" s="71"/>
    </row>
    <row r="361" spans="1:9" ht="16.149999999999999" customHeight="1">
      <c r="A361" s="62"/>
      <c r="B361" s="29"/>
      <c r="C361" s="63"/>
      <c r="D361" s="36"/>
      <c r="E361" s="37"/>
      <c r="F361" s="32"/>
      <c r="G361" s="31"/>
      <c r="H361" s="31"/>
      <c r="I361" s="26"/>
    </row>
    <row r="362" spans="1:9" ht="16.149999999999999" customHeight="1">
      <c r="A362" s="65"/>
      <c r="B362" s="66"/>
      <c r="C362" s="67"/>
      <c r="D362" s="94"/>
      <c r="E362" s="69"/>
      <c r="F362" s="70"/>
      <c r="G362" s="70"/>
      <c r="H362" s="128"/>
      <c r="I362" s="71"/>
    </row>
    <row r="363" spans="1:9" ht="16.149999999999999" customHeight="1">
      <c r="A363" s="62"/>
      <c r="B363" s="29"/>
      <c r="C363" s="63"/>
      <c r="D363" s="36"/>
      <c r="E363" s="37"/>
      <c r="F363" s="32"/>
      <c r="G363" s="31"/>
      <c r="H363" s="31"/>
      <c r="I363" s="26"/>
    </row>
    <row r="364" spans="1:9" ht="16.149999999999999" customHeight="1">
      <c r="A364" s="65"/>
      <c r="B364" s="66"/>
      <c r="C364" s="67"/>
      <c r="D364" s="94"/>
      <c r="E364" s="69"/>
      <c r="F364" s="70"/>
      <c r="G364" s="70"/>
      <c r="H364" s="128"/>
      <c r="I364" s="71"/>
    </row>
    <row r="365" spans="1:9" ht="16.149999999999999" customHeight="1">
      <c r="A365" s="62"/>
      <c r="B365" s="35"/>
      <c r="C365" s="35"/>
      <c r="D365" s="36"/>
      <c r="E365" s="37"/>
      <c r="F365" s="27"/>
      <c r="G365" s="28"/>
      <c r="H365" s="29"/>
      <c r="I365" s="30"/>
    </row>
    <row r="366" spans="1:9" ht="16.149999999999999" customHeight="1">
      <c r="A366" s="65"/>
      <c r="B366" s="72"/>
      <c r="C366" s="73"/>
      <c r="D366" s="94"/>
      <c r="E366" s="69"/>
      <c r="F366" s="70"/>
      <c r="G366" s="70"/>
      <c r="H366" s="128"/>
      <c r="I366" s="71"/>
    </row>
    <row r="367" spans="1:9" ht="16.149999999999999" customHeight="1">
      <c r="A367" s="62"/>
      <c r="B367" s="35"/>
      <c r="C367" s="35"/>
      <c r="D367" s="64"/>
      <c r="E367" s="37"/>
      <c r="F367" s="32"/>
      <c r="G367" s="31"/>
      <c r="H367" s="74"/>
      <c r="I367" s="26"/>
    </row>
    <row r="368" spans="1:9" ht="16.149999999999999" customHeight="1">
      <c r="A368" s="65"/>
      <c r="B368" s="75"/>
      <c r="C368" s="73"/>
      <c r="D368" s="68"/>
      <c r="E368" s="69"/>
      <c r="F368" s="70"/>
      <c r="G368" s="70"/>
      <c r="H368" s="319"/>
      <c r="I368" s="320"/>
    </row>
    <row r="369" spans="1:9" ht="16.149999999999999" customHeight="1">
      <c r="A369" s="62"/>
      <c r="B369" s="35"/>
      <c r="C369" s="35"/>
      <c r="D369" s="64"/>
      <c r="E369" s="37"/>
      <c r="F369" s="32"/>
      <c r="G369" s="31"/>
      <c r="H369" s="31"/>
      <c r="I369" s="26"/>
    </row>
    <row r="370" spans="1:9" ht="16.149999999999999" customHeight="1">
      <c r="A370" s="65"/>
      <c r="B370" s="75"/>
      <c r="C370" s="73"/>
      <c r="D370" s="68"/>
      <c r="E370" s="69"/>
      <c r="F370" s="70"/>
      <c r="G370" s="70"/>
      <c r="H370" s="319"/>
      <c r="I370" s="320"/>
    </row>
    <row r="371" spans="1:9" ht="16.149999999999999" customHeight="1">
      <c r="A371" s="62"/>
      <c r="B371" s="29"/>
      <c r="C371" s="63"/>
      <c r="D371" s="64"/>
      <c r="E371" s="37"/>
      <c r="F371" s="32"/>
      <c r="G371" s="31"/>
      <c r="H371" s="315"/>
      <c r="I371" s="316"/>
    </row>
    <row r="372" spans="1:9" ht="16.149999999999999" customHeight="1">
      <c r="A372" s="65"/>
      <c r="B372" s="66"/>
      <c r="C372" s="67"/>
      <c r="D372" s="68"/>
      <c r="E372" s="69"/>
      <c r="F372" s="70"/>
      <c r="G372" s="70"/>
      <c r="H372" s="128"/>
      <c r="I372" s="71"/>
    </row>
    <row r="373" spans="1:9" ht="16.149999999999999" customHeight="1">
      <c r="A373" s="62"/>
      <c r="B373" s="35"/>
      <c r="C373" s="35"/>
      <c r="D373" s="64"/>
      <c r="E373" s="37"/>
      <c r="F373" s="32"/>
      <c r="G373" s="31"/>
      <c r="H373" s="31"/>
      <c r="I373" s="26"/>
    </row>
    <row r="374" spans="1:9" ht="16.149999999999999" customHeight="1">
      <c r="A374" s="65"/>
      <c r="B374" s="75"/>
      <c r="C374" s="73"/>
      <c r="D374" s="68"/>
      <c r="E374" s="69"/>
      <c r="F374" s="70"/>
      <c r="G374" s="70"/>
      <c r="H374" s="66"/>
      <c r="I374" s="76"/>
    </row>
    <row r="375" spans="1:9" ht="16.149999999999999" customHeight="1">
      <c r="A375" s="62"/>
      <c r="B375" s="29"/>
      <c r="C375" s="63"/>
      <c r="D375" s="64"/>
      <c r="E375" s="37"/>
      <c r="F375" s="32"/>
      <c r="G375" s="31"/>
      <c r="H375" s="315"/>
      <c r="I375" s="316"/>
    </row>
    <row r="376" spans="1:9" ht="16.149999999999999" customHeight="1">
      <c r="A376" s="65"/>
      <c r="B376" s="66"/>
      <c r="C376" s="67"/>
      <c r="D376" s="68"/>
      <c r="E376" s="69"/>
      <c r="F376" s="70"/>
      <c r="G376" s="70"/>
      <c r="H376" s="128"/>
      <c r="I376" s="71"/>
    </row>
    <row r="377" spans="1:9" ht="16.149999999999999" customHeight="1">
      <c r="A377" s="62"/>
      <c r="B377" s="35"/>
      <c r="C377" s="35"/>
      <c r="D377" s="33"/>
      <c r="E377" s="37"/>
      <c r="F377" s="32"/>
      <c r="G377" s="31"/>
      <c r="H377" s="31"/>
      <c r="I377" s="26"/>
    </row>
    <row r="378" spans="1:9" ht="16.149999999999999" customHeight="1">
      <c r="A378" s="65"/>
      <c r="B378" s="75"/>
      <c r="C378" s="73"/>
      <c r="D378" s="77"/>
      <c r="E378" s="78"/>
      <c r="F378" s="78"/>
      <c r="G378" s="70"/>
      <c r="H378" s="66"/>
      <c r="I378" s="71"/>
    </row>
    <row r="379" spans="1:9" ht="16.149999999999999" customHeight="1">
      <c r="A379" s="62"/>
      <c r="B379" s="100"/>
      <c r="C379" s="35"/>
      <c r="D379" s="33"/>
      <c r="E379" s="37"/>
      <c r="F379" s="32"/>
      <c r="G379" s="31"/>
      <c r="H379" s="31"/>
      <c r="I379" s="26"/>
    </row>
    <row r="380" spans="1:9" ht="16.149999999999999" customHeight="1">
      <c r="A380" s="65" t="s">
        <v>21</v>
      </c>
      <c r="B380" s="75"/>
      <c r="C380" s="73"/>
      <c r="D380" s="77"/>
      <c r="E380" s="78"/>
      <c r="F380" s="79">
        <f>F358+F360</f>
        <v>0</v>
      </c>
      <c r="G380" s="70"/>
      <c r="H380" s="66"/>
      <c r="I380" s="71"/>
    </row>
    <row r="381" spans="1:9" ht="16.149999999999999" customHeight="1">
      <c r="A381" s="34"/>
      <c r="B381" s="35"/>
      <c r="C381" s="35"/>
      <c r="D381" s="36"/>
      <c r="E381" s="37"/>
      <c r="F381" s="38"/>
      <c r="G381" s="31"/>
      <c r="H381" s="87"/>
      <c r="I381" s="39"/>
    </row>
    <row r="382" spans="1:9" ht="16.149999999999999" customHeight="1">
      <c r="A382" s="80"/>
      <c r="B382" s="40"/>
      <c r="C382" s="40"/>
      <c r="D382" s="41"/>
      <c r="E382" s="42"/>
      <c r="F382" s="81"/>
      <c r="G382" s="81"/>
      <c r="H382" s="88"/>
      <c r="I382" s="43"/>
    </row>
    <row r="383" spans="1:9" ht="16.149999999999999" customHeight="1">
      <c r="A383" s="82"/>
      <c r="B383" s="100"/>
      <c r="C383" s="44"/>
      <c r="D383" s="45"/>
      <c r="E383" s="46"/>
      <c r="F383" s="47"/>
      <c r="G383" s="47"/>
      <c r="H383" s="45"/>
      <c r="I383" s="48"/>
    </row>
    <row r="384" spans="1:9" ht="16.149999999999999" customHeight="1" thickBot="1">
      <c r="A384" s="83"/>
      <c r="B384" s="89"/>
      <c r="C384" s="49"/>
      <c r="D384" s="50"/>
      <c r="E384" s="51"/>
      <c r="F384" s="84"/>
      <c r="G384" s="85"/>
      <c r="H384" s="50"/>
      <c r="I384" s="52"/>
    </row>
    <row r="385" spans="1:9" ht="16.149999999999999" customHeight="1" thickTop="1">
      <c r="A385" s="53"/>
      <c r="B385" s="54"/>
      <c r="C385" s="55"/>
      <c r="D385" s="54"/>
      <c r="E385" s="54"/>
      <c r="F385" s="54"/>
      <c r="G385" s="54"/>
      <c r="H385" s="330" t="s">
        <v>117</v>
      </c>
      <c r="I385" s="331"/>
    </row>
    <row r="386" spans="1:9" ht="16.149999999999999" customHeight="1">
      <c r="A386" s="90" t="s">
        <v>115</v>
      </c>
      <c r="B386" s="329" t="s">
        <v>116</v>
      </c>
      <c r="C386" s="329"/>
      <c r="D386" s="329"/>
      <c r="E386" s="329"/>
      <c r="F386" s="312" t="s">
        <v>123</v>
      </c>
      <c r="G386" s="312"/>
      <c r="H386" s="308" t="str">
        <f>'設計書（鏡）'!C24</f>
        <v>烏山【Ⅱ】地区</v>
      </c>
      <c r="I386" s="309"/>
    </row>
    <row r="387" spans="1:9" ht="16.149999999999999" customHeight="1">
      <c r="A387" s="57"/>
      <c r="B387" s="58"/>
      <c r="C387" s="59"/>
      <c r="D387" s="58"/>
      <c r="E387" s="58"/>
      <c r="F387" s="58"/>
      <c r="G387" s="58"/>
      <c r="H387" s="313" t="s">
        <v>50</v>
      </c>
      <c r="I387" s="314"/>
    </row>
    <row r="388" spans="1:9" ht="16.149999999999999" customHeight="1">
      <c r="A388" s="60" t="s">
        <v>43</v>
      </c>
      <c r="B388" s="61" t="s">
        <v>27</v>
      </c>
      <c r="C388" s="61" t="s">
        <v>4</v>
      </c>
      <c r="D388" s="61" t="s">
        <v>5</v>
      </c>
      <c r="E388" s="61" t="s">
        <v>28</v>
      </c>
      <c r="F388" s="61" t="s">
        <v>29</v>
      </c>
      <c r="G388" s="61" t="s">
        <v>30</v>
      </c>
      <c r="H388" s="129" t="s">
        <v>31</v>
      </c>
      <c r="I388" s="130" t="s">
        <v>32</v>
      </c>
    </row>
    <row r="389" spans="1:9" ht="16.149999999999999" customHeight="1">
      <c r="A389" s="62" t="s">
        <v>26</v>
      </c>
      <c r="B389" s="29" t="s">
        <v>26</v>
      </c>
      <c r="C389" s="63" t="s">
        <v>26</v>
      </c>
      <c r="D389" s="98"/>
      <c r="E389" s="37"/>
      <c r="F389" s="32"/>
      <c r="G389" s="31"/>
      <c r="H389" s="31"/>
      <c r="I389" s="26"/>
    </row>
    <row r="390" spans="1:9" ht="16.149999999999999" customHeight="1">
      <c r="A390" s="65" t="s">
        <v>45</v>
      </c>
      <c r="B390" s="66"/>
      <c r="C390" s="67" t="s">
        <v>48</v>
      </c>
      <c r="D390" s="95"/>
      <c r="E390" s="69"/>
      <c r="F390" s="70"/>
      <c r="G390" s="70"/>
      <c r="H390" s="128"/>
      <c r="I390" s="71"/>
    </row>
    <row r="391" spans="1:9" ht="16.149999999999999" customHeight="1">
      <c r="A391" s="62"/>
      <c r="B391" s="29"/>
      <c r="C391" s="63"/>
      <c r="D391" s="98"/>
      <c r="E391" s="37"/>
      <c r="F391" s="32"/>
      <c r="G391" s="31"/>
      <c r="H391" s="31"/>
      <c r="I391" s="26"/>
    </row>
    <row r="392" spans="1:9" ht="16.149999999999999" customHeight="1">
      <c r="A392" s="65" t="s">
        <v>46</v>
      </c>
      <c r="B392" s="66"/>
      <c r="C392" s="67" t="s">
        <v>48</v>
      </c>
      <c r="D392" s="95"/>
      <c r="E392" s="69"/>
      <c r="F392" s="70"/>
      <c r="G392" s="70"/>
      <c r="H392" s="128"/>
      <c r="I392" s="71"/>
    </row>
    <row r="393" spans="1:9" ht="16.149999999999999" customHeight="1">
      <c r="A393" s="62"/>
      <c r="B393" s="29"/>
      <c r="C393" s="63"/>
      <c r="D393" s="98"/>
      <c r="E393" s="37"/>
      <c r="F393" s="32"/>
      <c r="G393" s="31"/>
      <c r="H393" s="31"/>
      <c r="I393" s="26"/>
    </row>
    <row r="394" spans="1:9" ht="16.149999999999999" customHeight="1">
      <c r="A394" s="65" t="s">
        <v>47</v>
      </c>
      <c r="B394" s="66"/>
      <c r="C394" s="67" t="s">
        <v>48</v>
      </c>
      <c r="D394" s="95"/>
      <c r="E394" s="69"/>
      <c r="F394" s="70"/>
      <c r="G394" s="70"/>
      <c r="H394" s="128"/>
      <c r="I394" s="71"/>
    </row>
    <row r="395" spans="1:9" ht="16.149999999999999" customHeight="1">
      <c r="A395" s="62"/>
      <c r="B395" s="35"/>
      <c r="C395" s="35"/>
      <c r="D395" s="33"/>
      <c r="E395" s="37"/>
      <c r="F395" s="32"/>
      <c r="G395" s="31"/>
      <c r="H395" s="31"/>
      <c r="I395" s="26"/>
    </row>
    <row r="396" spans="1:9" ht="16.149999999999999" customHeight="1">
      <c r="A396" s="65" t="s">
        <v>83</v>
      </c>
      <c r="B396" s="75"/>
      <c r="C396" s="73" t="s">
        <v>84</v>
      </c>
      <c r="D396" s="113">
        <v>1</v>
      </c>
      <c r="E396" s="114"/>
      <c r="F396" s="114"/>
      <c r="G396" s="70"/>
      <c r="H396" s="66" t="s">
        <v>119</v>
      </c>
      <c r="I396" s="71"/>
    </row>
    <row r="397" spans="1:9" ht="16.149999999999999" customHeight="1">
      <c r="A397" s="62"/>
      <c r="B397" s="35"/>
      <c r="C397" s="35"/>
      <c r="D397" s="64"/>
      <c r="E397" s="37"/>
      <c r="F397" s="32"/>
      <c r="G397" s="31"/>
      <c r="H397" s="31"/>
      <c r="I397" s="26"/>
    </row>
    <row r="398" spans="1:9" ht="16.149999999999999" customHeight="1">
      <c r="A398" s="65" t="s">
        <v>54</v>
      </c>
      <c r="B398" s="75"/>
      <c r="C398" s="73" t="s">
        <v>34</v>
      </c>
      <c r="D398" s="68">
        <v>1</v>
      </c>
      <c r="E398" s="69"/>
      <c r="F398" s="117"/>
      <c r="G398" s="70"/>
      <c r="H398" s="319" t="s">
        <v>120</v>
      </c>
      <c r="I398" s="320"/>
    </row>
    <row r="399" spans="1:9" ht="16.149999999999999" customHeight="1">
      <c r="A399" s="62"/>
      <c r="B399" s="35"/>
      <c r="C399" s="35"/>
      <c r="D399" s="33"/>
      <c r="E399" s="37"/>
      <c r="F399" s="32"/>
      <c r="G399" s="31"/>
      <c r="H399" s="321"/>
      <c r="I399" s="322"/>
    </row>
    <row r="400" spans="1:9" ht="16.149999999999999" customHeight="1">
      <c r="A400" s="65" t="s">
        <v>118</v>
      </c>
      <c r="B400" s="75"/>
      <c r="C400" s="73" t="s">
        <v>84</v>
      </c>
      <c r="D400" s="113">
        <v>1</v>
      </c>
      <c r="E400" s="114"/>
      <c r="F400" s="114"/>
      <c r="G400" s="70"/>
      <c r="H400" s="66"/>
      <c r="I400" s="71"/>
    </row>
    <row r="401" spans="1:16" ht="16.149999999999999" customHeight="1">
      <c r="A401" s="62"/>
      <c r="B401" s="35"/>
      <c r="C401" s="35"/>
      <c r="D401" s="33"/>
      <c r="E401" s="37"/>
      <c r="F401" s="32"/>
      <c r="G401" s="31"/>
      <c r="H401" s="31"/>
      <c r="I401" s="26"/>
    </row>
    <row r="402" spans="1:16" ht="16.149999999999999" customHeight="1">
      <c r="A402" s="65"/>
      <c r="B402" s="75"/>
      <c r="C402" s="73"/>
      <c r="D402" s="77"/>
      <c r="E402" s="78"/>
      <c r="F402" s="78"/>
      <c r="G402" s="70"/>
      <c r="H402" s="66"/>
      <c r="I402" s="71"/>
    </row>
    <row r="403" spans="1:16" ht="16.149999999999999" customHeight="1">
      <c r="A403" s="62"/>
      <c r="B403" s="35"/>
      <c r="C403" s="35"/>
      <c r="D403" s="33"/>
      <c r="E403" s="37"/>
      <c r="F403" s="32"/>
      <c r="G403" s="31"/>
      <c r="H403" s="31"/>
      <c r="I403" s="26"/>
    </row>
    <row r="404" spans="1:16" ht="16.149999999999999" customHeight="1">
      <c r="A404" s="65"/>
      <c r="B404" s="75"/>
      <c r="C404" s="73"/>
      <c r="D404" s="77"/>
      <c r="E404" s="78"/>
      <c r="F404" s="78"/>
      <c r="G404" s="70"/>
      <c r="H404" s="66"/>
      <c r="I404" s="71"/>
    </row>
    <row r="405" spans="1:16" ht="16.149999999999999" customHeight="1">
      <c r="A405" s="62"/>
      <c r="B405" s="35"/>
      <c r="C405" s="35"/>
      <c r="D405" s="33"/>
      <c r="E405" s="37"/>
      <c r="F405" s="32"/>
      <c r="G405" s="31"/>
      <c r="H405" s="31"/>
      <c r="I405" s="26"/>
    </row>
    <row r="406" spans="1:16" ht="16.149999999999999" customHeight="1">
      <c r="A406" s="65"/>
      <c r="B406" s="75"/>
      <c r="C406" s="73"/>
      <c r="D406" s="77"/>
      <c r="E406" s="78"/>
      <c r="F406" s="78"/>
      <c r="G406" s="70"/>
      <c r="H406" s="66"/>
      <c r="I406" s="71"/>
    </row>
    <row r="407" spans="1:16" ht="16.149999999999999" customHeight="1">
      <c r="A407" s="62"/>
      <c r="B407" s="35"/>
      <c r="C407" s="35"/>
      <c r="D407" s="33"/>
      <c r="E407" s="37"/>
      <c r="F407" s="32"/>
      <c r="G407" s="31"/>
      <c r="H407" s="31"/>
      <c r="I407" s="26"/>
    </row>
    <row r="408" spans="1:16" ht="16.149999999999999" customHeight="1">
      <c r="A408" s="65"/>
      <c r="B408" s="75"/>
      <c r="C408" s="73"/>
      <c r="D408" s="77"/>
      <c r="E408" s="78"/>
      <c r="F408" s="78"/>
      <c r="G408" s="70"/>
      <c r="H408" s="66"/>
      <c r="I408" s="71"/>
    </row>
    <row r="409" spans="1:16" ht="16.149999999999999" customHeight="1">
      <c r="A409" s="62"/>
      <c r="B409" s="35"/>
      <c r="C409" s="35"/>
      <c r="D409" s="33"/>
      <c r="E409" s="37"/>
      <c r="F409" s="32"/>
      <c r="G409" s="31"/>
      <c r="H409" s="31"/>
      <c r="I409" s="26"/>
    </row>
    <row r="410" spans="1:16" ht="16.149999999999999" customHeight="1">
      <c r="A410" s="65"/>
      <c r="B410" s="75"/>
      <c r="C410" s="73"/>
      <c r="D410" s="77"/>
      <c r="E410" s="78"/>
      <c r="F410" s="78"/>
      <c r="G410" s="70"/>
      <c r="H410" s="66"/>
      <c r="I410" s="71"/>
    </row>
    <row r="411" spans="1:16" ht="16.149999999999999" customHeight="1">
      <c r="A411" s="62"/>
      <c r="B411" s="75" t="s">
        <v>150</v>
      </c>
      <c r="C411" s="35"/>
      <c r="D411" s="33"/>
      <c r="E411" s="37"/>
      <c r="F411" s="32"/>
      <c r="G411" s="31"/>
      <c r="H411" s="31"/>
      <c r="I411" s="26"/>
    </row>
    <row r="412" spans="1:16" ht="16.149999999999999" customHeight="1">
      <c r="A412" s="65" t="s">
        <v>21</v>
      </c>
      <c r="B412" s="75" t="s">
        <v>38</v>
      </c>
      <c r="C412" s="73"/>
      <c r="D412" s="77"/>
      <c r="E412" s="78"/>
      <c r="F412" s="79">
        <f>F390+F392+F394+F396+F398+F400</f>
        <v>0</v>
      </c>
      <c r="G412" s="70"/>
      <c r="H412" s="66"/>
      <c r="I412" s="71"/>
    </row>
    <row r="413" spans="1:16" ht="16.149999999999999" customHeight="1">
      <c r="A413" s="34"/>
      <c r="B413" s="35"/>
      <c r="C413" s="35"/>
      <c r="D413" s="36"/>
      <c r="E413" s="37"/>
      <c r="F413" s="38"/>
      <c r="G413" s="31"/>
      <c r="H413" s="266" t="s">
        <v>418</v>
      </c>
      <c r="I413" s="265"/>
      <c r="K413" s="86" t="s">
        <v>382</v>
      </c>
    </row>
    <row r="414" spans="1:16" ht="16.149999999999999" customHeight="1">
      <c r="A414" s="80"/>
      <c r="B414" s="40"/>
      <c r="C414" s="40"/>
      <c r="D414" s="41"/>
      <c r="E414" s="42"/>
      <c r="F414" s="152"/>
      <c r="G414" s="81"/>
      <c r="H414" s="92"/>
      <c r="I414" s="151"/>
      <c r="K414" s="259" t="s">
        <v>376</v>
      </c>
      <c r="L414" s="259" t="s">
        <v>388</v>
      </c>
      <c r="M414" s="259" t="s">
        <v>385</v>
      </c>
      <c r="N414" s="259" t="s">
        <v>377</v>
      </c>
      <c r="O414" s="259" t="s">
        <v>378</v>
      </c>
      <c r="P414" s="259" t="s">
        <v>381</v>
      </c>
    </row>
    <row r="415" spans="1:16" ht="16.149999999999999" customHeight="1">
      <c r="A415" s="82"/>
      <c r="B415" s="75" t="s">
        <v>151</v>
      </c>
      <c r="C415" s="44"/>
      <c r="D415" s="45"/>
      <c r="E415" s="46"/>
      <c r="F415" s="47"/>
      <c r="G415" s="47"/>
      <c r="H415" s="45"/>
      <c r="I415" s="48"/>
      <c r="K415" s="263"/>
      <c r="L415" s="264"/>
      <c r="M415" s="263"/>
      <c r="N415" s="263"/>
      <c r="O415" s="263"/>
      <c r="P415" s="263"/>
    </row>
    <row r="416" spans="1:16" ht="16.149999999999999" customHeight="1" thickBot="1">
      <c r="A416" s="83"/>
      <c r="B416" s="89" t="s">
        <v>39</v>
      </c>
      <c r="C416" s="49"/>
      <c r="D416" s="50"/>
      <c r="E416" s="51"/>
      <c r="F416" s="84">
        <f>ROUNDDOWN(F414/100,0)</f>
        <v>0</v>
      </c>
      <c r="G416" s="85"/>
      <c r="H416" s="50"/>
      <c r="I416" s="125"/>
      <c r="K416" s="261"/>
      <c r="M416" s="261"/>
      <c r="N416" s="261"/>
      <c r="O416" s="261"/>
      <c r="P416" s="261"/>
    </row>
    <row r="417" spans="1:13" ht="16.149999999999999" customHeight="1" thickTop="1">
      <c r="A417" s="53"/>
      <c r="B417" s="54"/>
      <c r="C417" s="55"/>
      <c r="D417" s="54"/>
      <c r="E417" s="54"/>
      <c r="F417" s="54"/>
      <c r="G417" s="54"/>
      <c r="H417" s="330" t="s">
        <v>117</v>
      </c>
      <c r="I417" s="331"/>
      <c r="M417" s="259" t="s">
        <v>386</v>
      </c>
    </row>
    <row r="418" spans="1:13" ht="16.149999999999999" customHeight="1">
      <c r="A418" s="90" t="s">
        <v>121</v>
      </c>
      <c r="B418" s="329" t="s">
        <v>53</v>
      </c>
      <c r="C418" s="329"/>
      <c r="D418" s="329"/>
      <c r="E418" s="329"/>
      <c r="F418" s="312" t="s">
        <v>60</v>
      </c>
      <c r="G418" s="312"/>
      <c r="H418" s="308" t="str">
        <f>'設計書（鏡）'!C24</f>
        <v>烏山【Ⅱ】地区</v>
      </c>
      <c r="I418" s="309"/>
      <c r="M418" s="259">
        <v>1.1200000000000001</v>
      </c>
    </row>
    <row r="419" spans="1:13" ht="16.149999999999999" customHeight="1">
      <c r="A419" s="57"/>
      <c r="B419" s="58"/>
      <c r="C419" s="59"/>
      <c r="D419" s="58"/>
      <c r="E419" s="58"/>
      <c r="F419" s="58"/>
      <c r="G419" s="58"/>
      <c r="H419" s="313"/>
      <c r="I419" s="314"/>
    </row>
    <row r="420" spans="1:13" ht="16.149999999999999" customHeight="1">
      <c r="A420" s="60" t="s">
        <v>43</v>
      </c>
      <c r="B420" s="61" t="s">
        <v>27</v>
      </c>
      <c r="C420" s="61" t="s">
        <v>4</v>
      </c>
      <c r="D420" s="61" t="s">
        <v>5</v>
      </c>
      <c r="E420" s="61" t="s">
        <v>28</v>
      </c>
      <c r="F420" s="61" t="s">
        <v>29</v>
      </c>
      <c r="G420" s="61" t="s">
        <v>30</v>
      </c>
      <c r="H420" s="129" t="s">
        <v>31</v>
      </c>
      <c r="I420" s="130" t="s">
        <v>32</v>
      </c>
      <c r="M420" s="259" t="s">
        <v>387</v>
      </c>
    </row>
    <row r="421" spans="1:13" ht="16.149999999999999" customHeight="1">
      <c r="A421" s="62"/>
      <c r="B421" s="35"/>
      <c r="C421" s="35"/>
      <c r="D421" s="36"/>
      <c r="E421" s="37"/>
      <c r="F421" s="37"/>
      <c r="G421" s="31"/>
      <c r="H421" s="31"/>
      <c r="I421" s="26"/>
      <c r="M421" s="259">
        <v>2.0499999999999998</v>
      </c>
    </row>
    <row r="422" spans="1:13" ht="16.149999999999999" customHeight="1">
      <c r="A422" s="96" t="s">
        <v>87</v>
      </c>
      <c r="B422" s="116" t="s">
        <v>124</v>
      </c>
      <c r="C422" s="73" t="s">
        <v>89</v>
      </c>
      <c r="D422" s="95"/>
      <c r="E422" s="69"/>
      <c r="F422" s="70"/>
      <c r="G422" s="70"/>
      <c r="H422" s="128"/>
      <c r="I422" s="71"/>
    </row>
    <row r="423" spans="1:13" ht="16.149999999999999" customHeight="1">
      <c r="A423" s="62"/>
      <c r="B423" s="29" t="s">
        <v>26</v>
      </c>
      <c r="C423" s="63" t="s">
        <v>26</v>
      </c>
      <c r="D423" s="36"/>
      <c r="E423" s="37"/>
      <c r="F423" s="32"/>
      <c r="G423" s="31" t="s">
        <v>33</v>
      </c>
      <c r="H423" s="321"/>
      <c r="I423" s="322"/>
    </row>
    <row r="424" spans="1:13" ht="16.149999999999999" customHeight="1">
      <c r="A424" s="65" t="s">
        <v>62</v>
      </c>
      <c r="B424" s="66"/>
      <c r="C424" s="67" t="s">
        <v>34</v>
      </c>
      <c r="D424" s="95">
        <v>1</v>
      </c>
      <c r="E424" s="69"/>
      <c r="F424" s="70"/>
      <c r="G424" s="70"/>
      <c r="H424" s="128"/>
      <c r="I424" s="71"/>
    </row>
    <row r="425" spans="1:13" ht="16.149999999999999" customHeight="1">
      <c r="A425" s="62"/>
      <c r="B425" s="29"/>
      <c r="C425" s="63"/>
      <c r="D425" s="36"/>
      <c r="E425" s="37"/>
      <c r="F425" s="32"/>
      <c r="G425" s="31"/>
      <c r="H425" s="31"/>
      <c r="I425" s="26"/>
    </row>
    <row r="426" spans="1:13" ht="16.149999999999999" customHeight="1">
      <c r="A426" s="65"/>
      <c r="B426" s="66"/>
      <c r="C426" s="67"/>
      <c r="D426" s="41"/>
      <c r="E426" s="69"/>
      <c r="F426" s="70"/>
      <c r="G426" s="70"/>
      <c r="H426" s="128"/>
      <c r="I426" s="71"/>
    </row>
    <row r="427" spans="1:13" ht="16.149999999999999" customHeight="1">
      <c r="A427" s="62"/>
      <c r="B427" s="29"/>
      <c r="C427" s="63"/>
      <c r="D427" s="36"/>
      <c r="E427" s="37"/>
      <c r="F427" s="32"/>
      <c r="G427" s="31"/>
      <c r="H427" s="31"/>
      <c r="I427" s="26"/>
    </row>
    <row r="428" spans="1:13" ht="16.149999999999999" customHeight="1">
      <c r="A428" s="65"/>
      <c r="B428" s="66"/>
      <c r="C428" s="67"/>
      <c r="D428" s="94"/>
      <c r="E428" s="69"/>
      <c r="F428" s="70"/>
      <c r="G428" s="70"/>
      <c r="H428" s="128"/>
      <c r="I428" s="71"/>
    </row>
    <row r="429" spans="1:13" ht="16.149999999999999" customHeight="1">
      <c r="A429" s="62"/>
      <c r="B429" s="35"/>
      <c r="C429" s="35"/>
      <c r="D429" s="36"/>
      <c r="E429" s="37"/>
      <c r="F429" s="27"/>
      <c r="G429" s="28"/>
      <c r="H429" s="29"/>
      <c r="I429" s="30"/>
    </row>
    <row r="430" spans="1:13" ht="16.149999999999999" customHeight="1">
      <c r="A430" s="65"/>
      <c r="B430" s="72"/>
      <c r="C430" s="73"/>
      <c r="D430" s="94"/>
      <c r="E430" s="69"/>
      <c r="F430" s="70"/>
      <c r="G430" s="70"/>
      <c r="H430" s="128"/>
      <c r="I430" s="71"/>
    </row>
    <row r="431" spans="1:13" ht="16.149999999999999" customHeight="1">
      <c r="A431" s="62"/>
      <c r="B431" s="35"/>
      <c r="C431" s="35"/>
      <c r="D431" s="64"/>
      <c r="E431" s="37"/>
      <c r="F431" s="32"/>
      <c r="G431" s="31"/>
      <c r="H431" s="74"/>
      <c r="I431" s="26"/>
    </row>
    <row r="432" spans="1:13" ht="16.149999999999999" customHeight="1">
      <c r="A432" s="65"/>
      <c r="B432" s="75"/>
      <c r="C432" s="73"/>
      <c r="D432" s="68"/>
      <c r="E432" s="69"/>
      <c r="F432" s="70"/>
      <c r="G432" s="70"/>
      <c r="H432" s="319"/>
      <c r="I432" s="320"/>
    </row>
    <row r="433" spans="1:9" ht="16.149999999999999" customHeight="1">
      <c r="A433" s="62"/>
      <c r="B433" s="35"/>
      <c r="C433" s="35"/>
      <c r="D433" s="64"/>
      <c r="E433" s="37"/>
      <c r="F433" s="32"/>
      <c r="G433" s="31"/>
      <c r="H433" s="31"/>
      <c r="I433" s="26"/>
    </row>
    <row r="434" spans="1:9" ht="16.149999999999999" customHeight="1">
      <c r="A434" s="65"/>
      <c r="B434" s="75"/>
      <c r="C434" s="73"/>
      <c r="D434" s="68"/>
      <c r="E434" s="69"/>
      <c r="F434" s="70"/>
      <c r="G434" s="70"/>
      <c r="H434" s="319"/>
      <c r="I434" s="320"/>
    </row>
    <row r="435" spans="1:9" ht="16.149999999999999" customHeight="1">
      <c r="A435" s="62"/>
      <c r="B435" s="29"/>
      <c r="C435" s="63"/>
      <c r="D435" s="64"/>
      <c r="E435" s="37"/>
      <c r="F435" s="32"/>
      <c r="G435" s="31"/>
      <c r="H435" s="315"/>
      <c r="I435" s="316"/>
    </row>
    <row r="436" spans="1:9" ht="16.149999999999999" customHeight="1">
      <c r="A436" s="65"/>
      <c r="B436" s="66"/>
      <c r="C436" s="67"/>
      <c r="D436" s="68"/>
      <c r="E436" s="69"/>
      <c r="F436" s="70"/>
      <c r="G436" s="70"/>
      <c r="H436" s="128"/>
      <c r="I436" s="71"/>
    </row>
    <row r="437" spans="1:9" ht="16.149999999999999" customHeight="1">
      <c r="A437" s="62"/>
      <c r="B437" s="35"/>
      <c r="C437" s="35"/>
      <c r="D437" s="64"/>
      <c r="E437" s="37"/>
      <c r="F437" s="32"/>
      <c r="G437" s="31"/>
      <c r="H437" s="31"/>
      <c r="I437" s="26"/>
    </row>
    <row r="438" spans="1:9" ht="16.149999999999999" customHeight="1">
      <c r="A438" s="65"/>
      <c r="B438" s="75"/>
      <c r="C438" s="73"/>
      <c r="D438" s="68"/>
      <c r="E438" s="69"/>
      <c r="F438" s="70"/>
      <c r="G438" s="70"/>
      <c r="H438" s="66"/>
      <c r="I438" s="76"/>
    </row>
    <row r="439" spans="1:9" ht="16.149999999999999" customHeight="1">
      <c r="A439" s="62"/>
      <c r="B439" s="29"/>
      <c r="C439" s="63"/>
      <c r="D439" s="64"/>
      <c r="E439" s="37"/>
      <c r="F439" s="32"/>
      <c r="G439" s="31"/>
      <c r="H439" s="315"/>
      <c r="I439" s="316"/>
    </row>
    <row r="440" spans="1:9" ht="16.149999999999999" customHeight="1">
      <c r="A440" s="65"/>
      <c r="B440" s="66"/>
      <c r="C440" s="67"/>
      <c r="D440" s="68"/>
      <c r="E440" s="69"/>
      <c r="F440" s="70"/>
      <c r="G440" s="70"/>
      <c r="H440" s="128"/>
      <c r="I440" s="71"/>
    </row>
    <row r="441" spans="1:9" ht="16.149999999999999" customHeight="1">
      <c r="A441" s="62"/>
      <c r="B441" s="35"/>
      <c r="C441" s="35"/>
      <c r="D441" s="33"/>
      <c r="E441" s="37"/>
      <c r="F441" s="32"/>
      <c r="G441" s="31"/>
      <c r="H441" s="31"/>
      <c r="I441" s="26"/>
    </row>
    <row r="442" spans="1:9" ht="16.149999999999999" customHeight="1">
      <c r="A442" s="65"/>
      <c r="B442" s="75"/>
      <c r="C442" s="73"/>
      <c r="D442" s="77"/>
      <c r="E442" s="78"/>
      <c r="F442" s="78"/>
      <c r="G442" s="70"/>
      <c r="H442" s="66"/>
      <c r="I442" s="71"/>
    </row>
    <row r="443" spans="1:9" ht="16.149999999999999" customHeight="1">
      <c r="A443" s="62"/>
      <c r="B443" s="100"/>
      <c r="C443" s="35"/>
      <c r="D443" s="33"/>
      <c r="E443" s="37"/>
      <c r="F443" s="32"/>
      <c r="G443" s="31"/>
      <c r="H443" s="31"/>
      <c r="I443" s="26"/>
    </row>
    <row r="444" spans="1:9" ht="16.149999999999999" customHeight="1">
      <c r="A444" s="65" t="s">
        <v>21</v>
      </c>
      <c r="B444" s="75"/>
      <c r="C444" s="73"/>
      <c r="D444" s="77"/>
      <c r="E444" s="78"/>
      <c r="F444" s="79">
        <f>F424+F426+F428+F436+F440+F430+F422+F432+F434+F438</f>
        <v>0</v>
      </c>
      <c r="G444" s="70"/>
      <c r="H444" s="66"/>
      <c r="I444" s="71"/>
    </row>
    <row r="445" spans="1:9" ht="16.149999999999999" customHeight="1">
      <c r="A445" s="34"/>
      <c r="B445" s="35"/>
      <c r="C445" s="35"/>
      <c r="D445" s="36"/>
      <c r="E445" s="37"/>
      <c r="F445" s="38"/>
      <c r="G445" s="31"/>
      <c r="H445" s="87"/>
      <c r="I445" s="39"/>
    </row>
    <row r="446" spans="1:9" ht="16.149999999999999" customHeight="1">
      <c r="A446" s="80"/>
      <c r="B446" s="40"/>
      <c r="C446" s="40"/>
      <c r="D446" s="41"/>
      <c r="E446" s="42"/>
      <c r="F446" s="81"/>
      <c r="G446" s="81"/>
      <c r="H446" s="88"/>
      <c r="I446" s="43"/>
    </row>
    <row r="447" spans="1:9" ht="16.149999999999999" customHeight="1">
      <c r="A447" s="82"/>
      <c r="B447" s="100"/>
      <c r="C447" s="44"/>
      <c r="D447" s="45"/>
      <c r="E447" s="46"/>
      <c r="F447" s="47"/>
      <c r="G447" s="47"/>
      <c r="H447" s="45"/>
      <c r="I447" s="48"/>
    </row>
    <row r="448" spans="1:9" ht="16.149999999999999" customHeight="1" thickBot="1">
      <c r="A448" s="83"/>
      <c r="B448" s="89"/>
      <c r="C448" s="49"/>
      <c r="D448" s="50"/>
      <c r="E448" s="51"/>
      <c r="F448" s="84"/>
      <c r="G448" s="85"/>
      <c r="H448" s="50"/>
      <c r="I448" s="52"/>
    </row>
    <row r="449" spans="1:9" ht="16.149999999999999" customHeight="1" thickTop="1">
      <c r="A449" s="53"/>
      <c r="B449" s="54"/>
      <c r="C449" s="55"/>
      <c r="D449" s="54"/>
      <c r="E449" s="54"/>
      <c r="F449" s="54"/>
      <c r="G449" s="54"/>
      <c r="H449" s="330" t="s">
        <v>117</v>
      </c>
      <c r="I449" s="331"/>
    </row>
    <row r="450" spans="1:9" ht="16.149999999999999" customHeight="1">
      <c r="A450" s="90" t="s">
        <v>122</v>
      </c>
      <c r="B450" s="329" t="s">
        <v>54</v>
      </c>
      <c r="C450" s="329"/>
      <c r="D450" s="329"/>
      <c r="E450" s="329"/>
      <c r="F450" s="312" t="s">
        <v>60</v>
      </c>
      <c r="G450" s="312"/>
      <c r="H450" s="308" t="str">
        <f>'設計書（鏡）'!C24</f>
        <v>烏山【Ⅱ】地区</v>
      </c>
      <c r="I450" s="309"/>
    </row>
    <row r="451" spans="1:9" ht="16.149999999999999" customHeight="1">
      <c r="A451" s="57"/>
      <c r="B451" s="58"/>
      <c r="C451" s="59"/>
      <c r="D451" s="58"/>
      <c r="E451" s="58"/>
      <c r="F451" s="58"/>
      <c r="G451" s="58"/>
      <c r="H451" s="313"/>
      <c r="I451" s="314"/>
    </row>
    <row r="452" spans="1:9" ht="16.149999999999999" customHeight="1">
      <c r="A452" s="60" t="s">
        <v>43</v>
      </c>
      <c r="B452" s="61" t="s">
        <v>27</v>
      </c>
      <c r="C452" s="61" t="s">
        <v>4</v>
      </c>
      <c r="D452" s="61" t="s">
        <v>5</v>
      </c>
      <c r="E452" s="61" t="s">
        <v>28</v>
      </c>
      <c r="F452" s="61" t="s">
        <v>29</v>
      </c>
      <c r="G452" s="61" t="s">
        <v>30</v>
      </c>
      <c r="H452" s="129" t="s">
        <v>31</v>
      </c>
      <c r="I452" s="130" t="s">
        <v>32</v>
      </c>
    </row>
    <row r="453" spans="1:9" ht="16.149999999999999" customHeight="1">
      <c r="A453" s="62"/>
      <c r="B453" s="29"/>
      <c r="C453" s="63"/>
      <c r="D453" s="36"/>
      <c r="E453" s="37"/>
      <c r="F453" s="32"/>
      <c r="G453" s="31"/>
      <c r="H453" s="31"/>
      <c r="I453" s="26"/>
    </row>
    <row r="454" spans="1:9" ht="16.149999999999999" customHeight="1">
      <c r="A454" s="96" t="s">
        <v>127</v>
      </c>
      <c r="B454" s="40" t="s">
        <v>125</v>
      </c>
      <c r="C454" s="67" t="s">
        <v>126</v>
      </c>
      <c r="D454" s="95"/>
      <c r="E454" s="69"/>
      <c r="F454" s="70"/>
      <c r="G454" s="70"/>
      <c r="H454" s="128"/>
      <c r="I454" s="71"/>
    </row>
    <row r="455" spans="1:9" ht="16.149999999999999" customHeight="1">
      <c r="A455" s="62"/>
      <c r="B455" s="29" t="s">
        <v>26</v>
      </c>
      <c r="C455" s="63"/>
      <c r="D455" s="36"/>
      <c r="E455" s="37"/>
      <c r="F455" s="32"/>
      <c r="G455" s="31"/>
      <c r="H455" s="31"/>
      <c r="I455" s="26" t="s">
        <v>33</v>
      </c>
    </row>
    <row r="456" spans="1:9" ht="16.149999999999999" customHeight="1">
      <c r="A456" s="96" t="s">
        <v>68</v>
      </c>
      <c r="B456" s="66"/>
      <c r="C456" s="67" t="s">
        <v>128</v>
      </c>
      <c r="D456" s="95"/>
      <c r="E456" s="69"/>
      <c r="F456" s="70"/>
      <c r="G456" s="70"/>
      <c r="H456" s="128"/>
      <c r="I456" s="71"/>
    </row>
    <row r="457" spans="1:9" ht="16.149999999999999" customHeight="1">
      <c r="A457" s="62"/>
      <c r="B457" s="29"/>
      <c r="C457" s="63"/>
      <c r="D457" s="36"/>
      <c r="E457" s="37"/>
      <c r="F457" s="32"/>
      <c r="G457" s="31"/>
      <c r="H457" s="321"/>
      <c r="I457" s="322"/>
    </row>
    <row r="458" spans="1:9" ht="16.149999999999999" customHeight="1">
      <c r="A458" s="65" t="s">
        <v>69</v>
      </c>
      <c r="B458" s="66"/>
      <c r="C458" s="67" t="s">
        <v>34</v>
      </c>
      <c r="D458" s="95">
        <v>1</v>
      </c>
      <c r="E458" s="69"/>
      <c r="F458" s="70"/>
      <c r="G458" s="70"/>
      <c r="H458" s="128"/>
      <c r="I458" s="71"/>
    </row>
    <row r="459" spans="1:9" ht="16.149999999999999" customHeight="1">
      <c r="A459" s="62"/>
      <c r="B459" s="29"/>
      <c r="C459" s="63"/>
      <c r="D459" s="36"/>
      <c r="E459" s="37"/>
      <c r="F459" s="32"/>
      <c r="G459" s="31"/>
      <c r="H459" s="31"/>
      <c r="I459" s="26"/>
    </row>
    <row r="460" spans="1:9" ht="16.149999999999999" customHeight="1">
      <c r="A460" s="65"/>
      <c r="B460" s="66"/>
      <c r="C460" s="67"/>
      <c r="D460" s="94"/>
      <c r="E460" s="69"/>
      <c r="F460" s="70"/>
      <c r="G460" s="70"/>
      <c r="H460" s="128"/>
      <c r="I460" s="71"/>
    </row>
    <row r="461" spans="1:9" ht="16.149999999999999" customHeight="1">
      <c r="A461" s="62"/>
      <c r="B461" s="35"/>
      <c r="C461" s="35"/>
      <c r="D461" s="36"/>
      <c r="E461" s="37"/>
      <c r="F461" s="27"/>
      <c r="G461" s="28"/>
      <c r="H461" s="29"/>
      <c r="I461" s="30"/>
    </row>
    <row r="462" spans="1:9" ht="16.149999999999999" customHeight="1">
      <c r="A462" s="65"/>
      <c r="B462" s="72"/>
      <c r="C462" s="73"/>
      <c r="D462" s="94"/>
      <c r="E462" s="69"/>
      <c r="F462" s="70"/>
      <c r="G462" s="70"/>
      <c r="H462" s="128"/>
      <c r="I462" s="71"/>
    </row>
    <row r="463" spans="1:9" ht="16.149999999999999" customHeight="1">
      <c r="A463" s="62"/>
      <c r="B463" s="35"/>
      <c r="C463" s="35"/>
      <c r="D463" s="64"/>
      <c r="E463" s="37"/>
      <c r="F463" s="32"/>
      <c r="G463" s="31"/>
      <c r="H463" s="74"/>
      <c r="I463" s="26"/>
    </row>
    <row r="464" spans="1:9" ht="16.149999999999999" customHeight="1">
      <c r="A464" s="65"/>
      <c r="B464" s="75"/>
      <c r="C464" s="73"/>
      <c r="D464" s="68"/>
      <c r="E464" s="69"/>
      <c r="F464" s="70"/>
      <c r="G464" s="70"/>
      <c r="H464" s="319"/>
      <c r="I464" s="320"/>
    </row>
    <row r="465" spans="1:9" ht="16.149999999999999" customHeight="1">
      <c r="A465" s="62"/>
      <c r="B465" s="35"/>
      <c r="C465" s="35"/>
      <c r="D465" s="64"/>
      <c r="E465" s="37"/>
      <c r="F465" s="32"/>
      <c r="G465" s="31"/>
      <c r="H465" s="31"/>
      <c r="I465" s="26"/>
    </row>
    <row r="466" spans="1:9" ht="16.149999999999999" customHeight="1">
      <c r="A466" s="65"/>
      <c r="B466" s="75"/>
      <c r="C466" s="73"/>
      <c r="D466" s="68"/>
      <c r="E466" s="69"/>
      <c r="F466" s="70"/>
      <c r="G466" s="70"/>
      <c r="H466" s="319"/>
      <c r="I466" s="320"/>
    </row>
    <row r="467" spans="1:9" ht="16.149999999999999" customHeight="1">
      <c r="A467" s="62"/>
      <c r="B467" s="29"/>
      <c r="C467" s="63"/>
      <c r="D467" s="64"/>
      <c r="E467" s="37"/>
      <c r="F467" s="32"/>
      <c r="G467" s="31"/>
      <c r="H467" s="315"/>
      <c r="I467" s="316"/>
    </row>
    <row r="468" spans="1:9" ht="16.149999999999999" customHeight="1">
      <c r="A468" s="65"/>
      <c r="B468" s="66"/>
      <c r="C468" s="67"/>
      <c r="D468" s="68"/>
      <c r="E468" s="69"/>
      <c r="F468" s="70"/>
      <c r="G468" s="70"/>
      <c r="H468" s="128"/>
      <c r="I468" s="71"/>
    </row>
    <row r="469" spans="1:9" ht="16.149999999999999" customHeight="1">
      <c r="A469" s="62"/>
      <c r="B469" s="35"/>
      <c r="C469" s="35"/>
      <c r="D469" s="64"/>
      <c r="E469" s="37"/>
      <c r="F469" s="32"/>
      <c r="G469" s="31"/>
      <c r="H469" s="31"/>
      <c r="I469" s="26"/>
    </row>
    <row r="470" spans="1:9" ht="16.149999999999999" customHeight="1">
      <c r="A470" s="65"/>
      <c r="B470" s="75"/>
      <c r="C470" s="73"/>
      <c r="D470" s="68"/>
      <c r="E470" s="69"/>
      <c r="F470" s="70"/>
      <c r="G470" s="70"/>
      <c r="H470" s="66"/>
      <c r="I470" s="76"/>
    </row>
    <row r="471" spans="1:9" ht="16.149999999999999" customHeight="1">
      <c r="A471" s="62"/>
      <c r="B471" s="29"/>
      <c r="C471" s="63"/>
      <c r="D471" s="64"/>
      <c r="E471" s="37"/>
      <c r="F471" s="32"/>
      <c r="G471" s="31"/>
      <c r="H471" s="315"/>
      <c r="I471" s="316"/>
    </row>
    <row r="472" spans="1:9" ht="16.149999999999999" customHeight="1">
      <c r="A472" s="65"/>
      <c r="B472" s="66"/>
      <c r="C472" s="67"/>
      <c r="D472" s="68"/>
      <c r="E472" s="69"/>
      <c r="F472" s="70"/>
      <c r="G472" s="70"/>
      <c r="H472" s="128"/>
      <c r="I472" s="71"/>
    </row>
    <row r="473" spans="1:9" ht="16.149999999999999" customHeight="1">
      <c r="A473" s="62"/>
      <c r="B473" s="35"/>
      <c r="C473" s="35"/>
      <c r="D473" s="33"/>
      <c r="E473" s="37"/>
      <c r="F473" s="32"/>
      <c r="G473" s="31"/>
      <c r="H473" s="31"/>
      <c r="I473" s="26"/>
    </row>
    <row r="474" spans="1:9" ht="16.149999999999999" customHeight="1">
      <c r="A474" s="65"/>
      <c r="B474" s="75"/>
      <c r="C474" s="73"/>
      <c r="D474" s="77"/>
      <c r="E474" s="78"/>
      <c r="F474" s="78"/>
      <c r="G474" s="70"/>
      <c r="H474" s="66"/>
      <c r="I474" s="71"/>
    </row>
    <row r="475" spans="1:9" ht="16.149999999999999" customHeight="1">
      <c r="A475" s="62"/>
      <c r="B475" s="100"/>
      <c r="C475" s="35"/>
      <c r="D475" s="33"/>
      <c r="E475" s="37"/>
      <c r="F475" s="32"/>
      <c r="G475" s="31"/>
      <c r="H475" s="31"/>
      <c r="I475" s="26"/>
    </row>
    <row r="476" spans="1:9" ht="16.149999999999999" customHeight="1">
      <c r="A476" s="65" t="s">
        <v>21</v>
      </c>
      <c r="B476" s="75"/>
      <c r="C476" s="73"/>
      <c r="D476" s="77"/>
      <c r="E476" s="78"/>
      <c r="F476" s="79">
        <f>F454+F456+F458</f>
        <v>0</v>
      </c>
      <c r="G476" s="70"/>
      <c r="H476" s="66"/>
      <c r="I476" s="71"/>
    </row>
    <row r="477" spans="1:9" ht="16.149999999999999" customHeight="1">
      <c r="A477" s="34"/>
      <c r="B477" s="35"/>
      <c r="C477" s="35"/>
      <c r="D477" s="36"/>
      <c r="E477" s="37"/>
      <c r="F477" s="38"/>
      <c r="G477" s="31"/>
      <c r="H477" s="87"/>
      <c r="I477" s="39"/>
    </row>
    <row r="478" spans="1:9" ht="16.149999999999999" customHeight="1">
      <c r="A478" s="80"/>
      <c r="B478" s="40"/>
      <c r="C478" s="40"/>
      <c r="D478" s="41"/>
      <c r="E478" s="42"/>
      <c r="F478" s="81"/>
      <c r="G478" s="81"/>
      <c r="H478" s="88"/>
      <c r="I478" s="43"/>
    </row>
    <row r="479" spans="1:9" ht="16.149999999999999" customHeight="1">
      <c r="A479" s="82"/>
      <c r="B479" s="100"/>
      <c r="C479" s="44"/>
      <c r="D479" s="45"/>
      <c r="E479" s="46"/>
      <c r="F479" s="47"/>
      <c r="G479" s="47"/>
      <c r="H479" s="45"/>
      <c r="I479" s="48"/>
    </row>
    <row r="480" spans="1:9" ht="16.149999999999999" customHeight="1" thickBot="1">
      <c r="A480" s="83"/>
      <c r="B480" s="89"/>
      <c r="C480" s="49"/>
      <c r="D480" s="50"/>
      <c r="E480" s="51"/>
      <c r="F480" s="84"/>
      <c r="G480" s="85"/>
      <c r="H480" s="50"/>
      <c r="I480" s="52"/>
    </row>
    <row r="481" spans="1:9" ht="16.149999999999999" customHeight="1" thickTop="1">
      <c r="A481" s="53"/>
      <c r="B481" s="54"/>
      <c r="C481" s="55"/>
      <c r="D481" s="54"/>
      <c r="E481" s="54"/>
      <c r="F481" s="54"/>
      <c r="G481" s="54"/>
      <c r="H481" s="306"/>
      <c r="I481" s="307"/>
    </row>
    <row r="482" spans="1:9" ht="16.149999999999999" customHeight="1">
      <c r="A482" s="90" t="s">
        <v>129</v>
      </c>
      <c r="B482" s="329" t="s">
        <v>80</v>
      </c>
      <c r="C482" s="329"/>
      <c r="D482" s="329"/>
      <c r="E482" s="329"/>
      <c r="F482" s="312" t="s">
        <v>60</v>
      </c>
      <c r="G482" s="312"/>
      <c r="H482" s="308" t="str">
        <f>'設計書（鏡）'!C17&amp;" "&amp;'設計書（鏡）'!C24</f>
        <v>烏山【Ⅲ】地区 烏山【Ⅱ】地区</v>
      </c>
      <c r="I482" s="309"/>
    </row>
    <row r="483" spans="1:9" ht="16.149999999999999" customHeight="1">
      <c r="A483" s="57"/>
      <c r="B483" s="58"/>
      <c r="C483" s="59"/>
      <c r="D483" s="58"/>
      <c r="E483" s="58"/>
      <c r="F483" s="58"/>
      <c r="G483" s="58"/>
      <c r="H483" s="313"/>
      <c r="I483" s="314"/>
    </row>
    <row r="484" spans="1:9" ht="16.149999999999999" customHeight="1">
      <c r="A484" s="60" t="s">
        <v>43</v>
      </c>
      <c r="B484" s="61" t="s">
        <v>27</v>
      </c>
      <c r="C484" s="61" t="s">
        <v>4</v>
      </c>
      <c r="D484" s="61" t="s">
        <v>5</v>
      </c>
      <c r="E484" s="61" t="s">
        <v>28</v>
      </c>
      <c r="F484" s="61" t="s">
        <v>29</v>
      </c>
      <c r="G484" s="61" t="s">
        <v>30</v>
      </c>
      <c r="H484" s="129" t="s">
        <v>31</v>
      </c>
      <c r="I484" s="130" t="s">
        <v>32</v>
      </c>
    </row>
    <row r="485" spans="1:9" ht="16.149999999999999" customHeight="1">
      <c r="A485" s="62"/>
      <c r="B485" s="35"/>
      <c r="C485" s="35"/>
      <c r="D485" s="36"/>
      <c r="E485" s="37"/>
      <c r="F485" s="37"/>
      <c r="G485" s="31"/>
      <c r="H485" s="315"/>
      <c r="I485" s="316"/>
    </row>
    <row r="486" spans="1:9" ht="16.149999999999999" customHeight="1">
      <c r="A486" s="115" t="s">
        <v>132</v>
      </c>
      <c r="B486" s="72"/>
      <c r="C486" s="73" t="s">
        <v>133</v>
      </c>
      <c r="D486" s="95"/>
      <c r="E486" s="69"/>
      <c r="F486" s="70">
        <f>ROUNDDOWN(D486*E486,0)</f>
        <v>0</v>
      </c>
      <c r="G486" s="70"/>
      <c r="H486" s="327" t="s">
        <v>399</v>
      </c>
      <c r="I486" s="328"/>
    </row>
    <row r="487" spans="1:9" ht="16.149999999999999" customHeight="1">
      <c r="A487" s="62"/>
      <c r="B487" s="29"/>
      <c r="C487" s="63"/>
      <c r="D487" s="36"/>
      <c r="E487" s="37"/>
      <c r="F487" s="32"/>
      <c r="G487" s="31"/>
      <c r="H487" s="31"/>
      <c r="I487" s="26"/>
    </row>
    <row r="488" spans="1:9" ht="16.149999999999999" customHeight="1">
      <c r="A488" s="96"/>
      <c r="B488" s="66"/>
      <c r="C488" s="67"/>
      <c r="D488" s="95"/>
      <c r="E488" s="69"/>
      <c r="F488" s="70"/>
      <c r="G488" s="70"/>
      <c r="H488" s="128"/>
      <c r="I488" s="71"/>
    </row>
    <row r="489" spans="1:9" ht="16.149999999999999" customHeight="1">
      <c r="A489" s="62"/>
      <c r="B489" s="29"/>
      <c r="C489" s="63"/>
      <c r="D489" s="36"/>
      <c r="E489" s="37"/>
      <c r="F489" s="32"/>
      <c r="G489" s="31"/>
      <c r="H489" s="321"/>
      <c r="I489" s="322"/>
    </row>
    <row r="490" spans="1:9" ht="16.149999999999999" customHeight="1">
      <c r="A490" s="65"/>
      <c r="B490" s="66"/>
      <c r="C490" s="67"/>
      <c r="D490" s="95"/>
      <c r="E490" s="69"/>
      <c r="F490" s="70"/>
      <c r="G490" s="70"/>
      <c r="H490" s="128"/>
      <c r="I490" s="71"/>
    </row>
    <row r="491" spans="1:9" ht="16.149999999999999" customHeight="1">
      <c r="A491" s="62"/>
      <c r="B491" s="29"/>
      <c r="C491" s="63"/>
      <c r="D491" s="36"/>
      <c r="E491" s="37"/>
      <c r="F491" s="32"/>
      <c r="G491" s="31"/>
      <c r="H491" s="31"/>
      <c r="I491" s="26"/>
    </row>
    <row r="492" spans="1:9" ht="16.149999999999999" customHeight="1">
      <c r="A492" s="65"/>
      <c r="B492" s="66"/>
      <c r="C492" s="67"/>
      <c r="D492" s="94"/>
      <c r="E492" s="69"/>
      <c r="F492" s="70"/>
      <c r="G492" s="70"/>
      <c r="H492" s="128"/>
      <c r="I492" s="71"/>
    </row>
    <row r="493" spans="1:9" ht="16.149999999999999" customHeight="1">
      <c r="A493" s="62"/>
      <c r="B493" s="35"/>
      <c r="C493" s="35"/>
      <c r="D493" s="36"/>
      <c r="E493" s="37"/>
      <c r="F493" s="27"/>
      <c r="G493" s="28"/>
      <c r="H493" s="29"/>
      <c r="I493" s="30"/>
    </row>
    <row r="494" spans="1:9" ht="16.149999999999999" customHeight="1">
      <c r="A494" s="65"/>
      <c r="B494" s="72"/>
      <c r="C494" s="73"/>
      <c r="D494" s="94"/>
      <c r="E494" s="69"/>
      <c r="F494" s="70"/>
      <c r="G494" s="70"/>
      <c r="H494" s="128"/>
      <c r="I494" s="71"/>
    </row>
    <row r="495" spans="1:9" ht="16.149999999999999" customHeight="1">
      <c r="A495" s="62"/>
      <c r="B495" s="35"/>
      <c r="C495" s="35"/>
      <c r="D495" s="64"/>
      <c r="E495" s="37"/>
      <c r="F495" s="32"/>
      <c r="G495" s="31"/>
      <c r="H495" s="74"/>
      <c r="I495" s="26"/>
    </row>
    <row r="496" spans="1:9" ht="16.149999999999999" customHeight="1">
      <c r="A496" s="65"/>
      <c r="B496" s="75"/>
      <c r="C496" s="73"/>
      <c r="D496" s="68"/>
      <c r="E496" s="69"/>
      <c r="F496" s="70"/>
      <c r="G496" s="70"/>
      <c r="H496" s="319"/>
      <c r="I496" s="320"/>
    </row>
    <row r="497" spans="1:9" ht="16.149999999999999" customHeight="1">
      <c r="A497" s="62"/>
      <c r="B497" s="35"/>
      <c r="C497" s="35"/>
      <c r="D497" s="64"/>
      <c r="E497" s="37"/>
      <c r="F497" s="32"/>
      <c r="G497" s="31"/>
      <c r="H497" s="31"/>
      <c r="I497" s="26"/>
    </row>
    <row r="498" spans="1:9" ht="16.149999999999999" customHeight="1">
      <c r="A498" s="65"/>
      <c r="B498" s="75"/>
      <c r="C498" s="73"/>
      <c r="D498" s="68"/>
      <c r="E498" s="69"/>
      <c r="F498" s="70"/>
      <c r="G498" s="70"/>
      <c r="H498" s="319"/>
      <c r="I498" s="320"/>
    </row>
    <row r="499" spans="1:9" ht="16.149999999999999" customHeight="1">
      <c r="A499" s="62"/>
      <c r="B499" s="29"/>
      <c r="C499" s="63"/>
      <c r="D499" s="64"/>
      <c r="E499" s="37"/>
      <c r="F499" s="32"/>
      <c r="G499" s="31"/>
      <c r="H499" s="315"/>
      <c r="I499" s="316"/>
    </row>
    <row r="500" spans="1:9" ht="16.149999999999999" customHeight="1">
      <c r="A500" s="65"/>
      <c r="B500" s="66"/>
      <c r="C500" s="67"/>
      <c r="D500" s="68"/>
      <c r="E500" s="69"/>
      <c r="F500" s="70"/>
      <c r="G500" s="70"/>
      <c r="H500" s="128"/>
      <c r="I500" s="71"/>
    </row>
    <row r="501" spans="1:9" ht="16.149999999999999" customHeight="1">
      <c r="A501" s="62"/>
      <c r="B501" s="35"/>
      <c r="C501" s="35"/>
      <c r="D501" s="64"/>
      <c r="E501" s="37"/>
      <c r="F501" s="32"/>
      <c r="G501" s="31"/>
      <c r="H501" s="31"/>
      <c r="I501" s="26"/>
    </row>
    <row r="502" spans="1:9" ht="16.149999999999999" customHeight="1">
      <c r="A502" s="65"/>
      <c r="B502" s="75"/>
      <c r="C502" s="73"/>
      <c r="D502" s="68"/>
      <c r="E502" s="69"/>
      <c r="F502" s="70"/>
      <c r="G502" s="70"/>
      <c r="H502" s="66"/>
      <c r="I502" s="76"/>
    </row>
    <row r="503" spans="1:9" ht="16.149999999999999" customHeight="1">
      <c r="A503" s="62"/>
      <c r="B503" s="29"/>
      <c r="C503" s="63"/>
      <c r="D503" s="64"/>
      <c r="E503" s="37"/>
      <c r="F503" s="32"/>
      <c r="G503" s="31"/>
      <c r="H503" s="315"/>
      <c r="I503" s="316"/>
    </row>
    <row r="504" spans="1:9" ht="16.149999999999999" customHeight="1">
      <c r="A504" s="65"/>
      <c r="B504" s="66"/>
      <c r="C504" s="67"/>
      <c r="D504" s="68"/>
      <c r="E504" s="69"/>
      <c r="F504" s="70"/>
      <c r="G504" s="70"/>
      <c r="H504" s="128"/>
      <c r="I504" s="71"/>
    </row>
    <row r="505" spans="1:9" ht="16.149999999999999" customHeight="1">
      <c r="A505" s="62"/>
      <c r="B505" s="35"/>
      <c r="C505" s="35"/>
      <c r="D505" s="33"/>
      <c r="E505" s="37"/>
      <c r="F505" s="32"/>
      <c r="G505" s="31"/>
      <c r="H505" s="31"/>
      <c r="I505" s="26"/>
    </row>
    <row r="506" spans="1:9" ht="16.149999999999999" customHeight="1">
      <c r="A506" s="65"/>
      <c r="B506" s="75"/>
      <c r="C506" s="73"/>
      <c r="D506" s="77"/>
      <c r="E506" s="78"/>
      <c r="F506" s="78"/>
      <c r="G506" s="70"/>
      <c r="H506" s="66"/>
      <c r="I506" s="71"/>
    </row>
    <row r="507" spans="1:9" ht="16.149999999999999" customHeight="1">
      <c r="A507" s="62"/>
      <c r="B507" s="100"/>
      <c r="C507" s="35"/>
      <c r="D507" s="33"/>
      <c r="E507" s="37"/>
      <c r="F507" s="32"/>
      <c r="G507" s="31"/>
      <c r="H507" s="31"/>
      <c r="I507" s="26"/>
    </row>
    <row r="508" spans="1:9" ht="16.149999999999999" customHeight="1">
      <c r="A508" s="65" t="s">
        <v>21</v>
      </c>
      <c r="B508" s="75"/>
      <c r="C508" s="73"/>
      <c r="D508" s="77"/>
      <c r="E508" s="78"/>
      <c r="F508" s="79">
        <f>ROUNDDOWN(F486,0)</f>
        <v>0</v>
      </c>
      <c r="G508" s="70"/>
      <c r="H508" s="66"/>
      <c r="I508" s="71"/>
    </row>
    <row r="509" spans="1:9" ht="16.149999999999999" customHeight="1">
      <c r="A509" s="34"/>
      <c r="B509" s="35"/>
      <c r="C509" s="35"/>
      <c r="D509" s="36"/>
      <c r="E509" s="37"/>
      <c r="F509" s="38"/>
      <c r="G509" s="31"/>
      <c r="H509" s="87"/>
      <c r="I509" s="39"/>
    </row>
    <row r="510" spans="1:9" ht="16.149999999999999" customHeight="1">
      <c r="A510" s="80"/>
      <c r="B510" s="40"/>
      <c r="C510" s="40"/>
      <c r="D510" s="41"/>
      <c r="E510" s="42"/>
      <c r="F510" s="81"/>
      <c r="G510" s="81"/>
      <c r="H510" s="88"/>
      <c r="I510" s="43"/>
    </row>
    <row r="511" spans="1:9" ht="16.149999999999999" customHeight="1">
      <c r="A511" s="82"/>
      <c r="B511" s="100"/>
      <c r="C511" s="44"/>
      <c r="D511" s="45"/>
      <c r="E511" s="46"/>
      <c r="F511" s="47"/>
      <c r="G511" s="47"/>
      <c r="H511" s="45"/>
      <c r="I511" s="48"/>
    </row>
    <row r="512" spans="1:9" ht="16.149999999999999" customHeight="1" thickBot="1">
      <c r="A512" s="83"/>
      <c r="B512" s="89"/>
      <c r="C512" s="49"/>
      <c r="D512" s="50"/>
      <c r="E512" s="51"/>
      <c r="F512" s="84"/>
      <c r="G512" s="85"/>
      <c r="H512" s="50"/>
      <c r="I512" s="52"/>
    </row>
    <row r="513" spans="1:9" ht="16.149999999999999" customHeight="1" thickTop="1">
      <c r="A513" s="53"/>
      <c r="B513" s="54"/>
      <c r="C513" s="55"/>
      <c r="D513" s="54"/>
      <c r="E513" s="54"/>
      <c r="F513" s="54"/>
      <c r="G513" s="54"/>
      <c r="H513" s="306"/>
      <c r="I513" s="307"/>
    </row>
    <row r="514" spans="1:9" ht="16.149999999999999" customHeight="1">
      <c r="A514" s="90" t="s">
        <v>130</v>
      </c>
      <c r="B514" s="329" t="s">
        <v>131</v>
      </c>
      <c r="C514" s="329"/>
      <c r="D514" s="329"/>
      <c r="E514" s="329"/>
      <c r="F514" s="312" t="s">
        <v>146</v>
      </c>
      <c r="G514" s="312"/>
      <c r="H514" s="308" t="str">
        <f>'設計書（鏡）'!C17</f>
        <v>烏山【Ⅲ】地区</v>
      </c>
      <c r="I514" s="309"/>
    </row>
    <row r="515" spans="1:9" ht="16.149999999999999" customHeight="1">
      <c r="A515" s="57"/>
      <c r="B515" s="58"/>
      <c r="C515" s="59"/>
      <c r="D515" s="58"/>
      <c r="E515" s="58"/>
      <c r="F515" s="58"/>
      <c r="G515" s="58"/>
      <c r="H515" s="313"/>
      <c r="I515" s="314"/>
    </row>
    <row r="516" spans="1:9" ht="16.149999999999999" customHeight="1">
      <c r="A516" s="60" t="s">
        <v>43</v>
      </c>
      <c r="B516" s="61" t="s">
        <v>27</v>
      </c>
      <c r="C516" s="61" t="s">
        <v>4</v>
      </c>
      <c r="D516" s="61" t="s">
        <v>5</v>
      </c>
      <c r="E516" s="61" t="s">
        <v>28</v>
      </c>
      <c r="F516" s="61" t="s">
        <v>29</v>
      </c>
      <c r="G516" s="61" t="s">
        <v>30</v>
      </c>
      <c r="H516" s="129" t="s">
        <v>31</v>
      </c>
      <c r="I516" s="130" t="s">
        <v>32</v>
      </c>
    </row>
    <row r="517" spans="1:9" ht="16.149999999999999" customHeight="1">
      <c r="A517" s="62"/>
      <c r="B517" s="35"/>
      <c r="C517" s="35"/>
      <c r="D517" s="36"/>
      <c r="E517" s="37"/>
      <c r="F517" s="37"/>
      <c r="G517" s="31"/>
      <c r="H517" s="315"/>
      <c r="I517" s="316"/>
    </row>
    <row r="518" spans="1:9" ht="16.149999999999999" customHeight="1">
      <c r="A518" s="115" t="s">
        <v>140</v>
      </c>
      <c r="B518" s="72"/>
      <c r="C518" s="73" t="s">
        <v>142</v>
      </c>
      <c r="D518" s="95"/>
      <c r="E518" s="69"/>
      <c r="F518" s="70"/>
      <c r="G518" s="70"/>
      <c r="H518" s="128"/>
      <c r="I518" s="127"/>
    </row>
    <row r="519" spans="1:9" ht="16.149999999999999" customHeight="1">
      <c r="A519" s="62"/>
      <c r="B519" s="29"/>
      <c r="C519" s="63"/>
      <c r="D519" s="36"/>
      <c r="E519" s="37"/>
      <c r="F519" s="251"/>
      <c r="G519" s="31"/>
      <c r="H519" s="31"/>
      <c r="I519" s="26"/>
    </row>
    <row r="520" spans="1:9" ht="16.149999999999999" customHeight="1">
      <c r="A520" s="115" t="s">
        <v>140</v>
      </c>
      <c r="B520" s="66"/>
      <c r="C520" s="67" t="s">
        <v>143</v>
      </c>
      <c r="D520" s="95"/>
      <c r="E520" s="69"/>
      <c r="F520" s="70"/>
      <c r="G520" s="70"/>
      <c r="H520" s="128"/>
      <c r="I520" s="71"/>
    </row>
    <row r="521" spans="1:9" ht="16.149999999999999" customHeight="1">
      <c r="A521" s="62"/>
      <c r="B521" s="29"/>
      <c r="C521" s="63"/>
      <c r="D521" s="36"/>
      <c r="E521" s="37"/>
      <c r="F521" s="251"/>
      <c r="G521" s="31"/>
      <c r="H521" s="321" t="s">
        <v>147</v>
      </c>
      <c r="I521" s="322"/>
    </row>
    <row r="522" spans="1:9" ht="16.149999999999999" customHeight="1">
      <c r="A522" s="65" t="s">
        <v>141</v>
      </c>
      <c r="B522" s="66" t="s">
        <v>145</v>
      </c>
      <c r="C522" s="67" t="s">
        <v>144</v>
      </c>
      <c r="D522" s="95"/>
      <c r="E522" s="69"/>
      <c r="F522" s="70"/>
      <c r="G522" s="70"/>
      <c r="H522" s="128"/>
      <c r="I522" s="127"/>
    </row>
    <row r="523" spans="1:9" ht="16.149999999999999" customHeight="1">
      <c r="A523" s="62"/>
      <c r="B523" s="29"/>
      <c r="C523" s="63"/>
      <c r="D523" s="36"/>
      <c r="E523" s="37"/>
      <c r="F523" s="32"/>
      <c r="G523" s="31"/>
      <c r="H523" s="31"/>
      <c r="I523" s="26"/>
    </row>
    <row r="524" spans="1:9" ht="16.149999999999999" customHeight="1">
      <c r="A524" s="65"/>
      <c r="B524" s="66"/>
      <c r="C524" s="67"/>
      <c r="D524" s="94"/>
      <c r="E524" s="69"/>
      <c r="F524" s="70"/>
      <c r="G524" s="70"/>
      <c r="H524" s="128"/>
      <c r="I524" s="71"/>
    </row>
    <row r="525" spans="1:9" ht="16.149999999999999" customHeight="1">
      <c r="A525" s="62"/>
      <c r="B525" s="35"/>
      <c r="C525" s="35"/>
      <c r="D525" s="36"/>
      <c r="E525" s="37"/>
      <c r="F525" s="27"/>
      <c r="G525" s="28"/>
      <c r="H525" s="29"/>
      <c r="I525" s="30"/>
    </row>
    <row r="526" spans="1:9" ht="16.149999999999999" customHeight="1">
      <c r="A526" s="65"/>
      <c r="B526" s="72"/>
      <c r="C526" s="73"/>
      <c r="D526" s="94"/>
      <c r="E526" s="69"/>
      <c r="F526" s="70"/>
      <c r="G526" s="70"/>
      <c r="H526" s="128"/>
      <c r="I526" s="71"/>
    </row>
    <row r="527" spans="1:9" ht="16.149999999999999" customHeight="1">
      <c r="A527" s="62"/>
      <c r="B527" s="35"/>
      <c r="C527" s="35"/>
      <c r="D527" s="64"/>
      <c r="E527" s="37"/>
      <c r="F527" s="32"/>
      <c r="G527" s="31"/>
      <c r="H527" s="74"/>
      <c r="I527" s="26"/>
    </row>
    <row r="528" spans="1:9" ht="16.149999999999999" customHeight="1">
      <c r="A528" s="65"/>
      <c r="B528" s="75"/>
      <c r="C528" s="73"/>
      <c r="D528" s="68"/>
      <c r="E528" s="69"/>
      <c r="F528" s="70"/>
      <c r="G528" s="70"/>
      <c r="H528" s="319"/>
      <c r="I528" s="320"/>
    </row>
    <row r="529" spans="1:9" ht="16.149999999999999" customHeight="1">
      <c r="A529" s="62"/>
      <c r="B529" s="35"/>
      <c r="C529" s="35"/>
      <c r="D529" s="64"/>
      <c r="E529" s="37"/>
      <c r="F529" s="32"/>
      <c r="G529" s="31"/>
      <c r="H529" s="31"/>
      <c r="I529" s="26"/>
    </row>
    <row r="530" spans="1:9" ht="16.149999999999999" customHeight="1">
      <c r="A530" s="65"/>
      <c r="B530" s="75"/>
      <c r="C530" s="73"/>
      <c r="D530" s="68"/>
      <c r="E530" s="69"/>
      <c r="F530" s="70"/>
      <c r="G530" s="70"/>
      <c r="H530" s="319"/>
      <c r="I530" s="320"/>
    </row>
    <row r="531" spans="1:9" ht="16.149999999999999" customHeight="1">
      <c r="A531" s="62"/>
      <c r="B531" s="29"/>
      <c r="C531" s="63"/>
      <c r="D531" s="64"/>
      <c r="E531" s="37"/>
      <c r="F531" s="32"/>
      <c r="G531" s="31"/>
      <c r="H531" s="315"/>
      <c r="I531" s="316"/>
    </row>
    <row r="532" spans="1:9" ht="16.149999999999999" customHeight="1">
      <c r="A532" s="65"/>
      <c r="B532" s="66"/>
      <c r="C532" s="67"/>
      <c r="D532" s="68"/>
      <c r="E532" s="69"/>
      <c r="F532" s="70"/>
      <c r="G532" s="70"/>
      <c r="H532" s="128"/>
      <c r="I532" s="71"/>
    </row>
    <row r="533" spans="1:9" ht="16.149999999999999" customHeight="1">
      <c r="A533" s="62"/>
      <c r="B533" s="35"/>
      <c r="C533" s="35"/>
      <c r="D533" s="64"/>
      <c r="E533" s="37"/>
      <c r="F533" s="32"/>
      <c r="G533" s="31"/>
      <c r="H533" s="31"/>
      <c r="I533" s="26"/>
    </row>
    <row r="534" spans="1:9" ht="16.149999999999999" customHeight="1">
      <c r="A534" s="65"/>
      <c r="B534" s="75"/>
      <c r="C534" s="73"/>
      <c r="D534" s="68"/>
      <c r="E534" s="69"/>
      <c r="F534" s="70"/>
      <c r="G534" s="70"/>
      <c r="H534" s="66"/>
      <c r="I534" s="76"/>
    </row>
    <row r="535" spans="1:9" ht="16.149999999999999" customHeight="1">
      <c r="A535" s="62"/>
      <c r="B535" s="29"/>
      <c r="C535" s="63"/>
      <c r="D535" s="64"/>
      <c r="E535" s="37"/>
      <c r="F535" s="32"/>
      <c r="G535" s="31"/>
      <c r="H535" s="315"/>
      <c r="I535" s="316"/>
    </row>
    <row r="536" spans="1:9" ht="16.149999999999999" customHeight="1">
      <c r="A536" s="65"/>
      <c r="B536" s="66"/>
      <c r="C536" s="67"/>
      <c r="D536" s="68"/>
      <c r="E536" s="69"/>
      <c r="F536" s="70"/>
      <c r="G536" s="70"/>
      <c r="H536" s="128"/>
      <c r="I536" s="71"/>
    </row>
    <row r="537" spans="1:9" ht="16.149999999999999" customHeight="1">
      <c r="A537" s="62"/>
      <c r="B537" s="35"/>
      <c r="C537" s="35"/>
      <c r="D537" s="33"/>
      <c r="E537" s="37"/>
      <c r="F537" s="32"/>
      <c r="G537" s="31"/>
      <c r="H537" s="31"/>
      <c r="I537" s="26"/>
    </row>
    <row r="538" spans="1:9" ht="16.149999999999999" customHeight="1">
      <c r="A538" s="65"/>
      <c r="B538" s="75"/>
      <c r="C538" s="73"/>
      <c r="D538" s="77"/>
      <c r="E538" s="78"/>
      <c r="F538" s="78"/>
      <c r="G538" s="70"/>
      <c r="H538" s="66"/>
      <c r="I538" s="71"/>
    </row>
    <row r="539" spans="1:9" ht="16.149999999999999" customHeight="1">
      <c r="A539" s="62"/>
      <c r="B539" s="100"/>
      <c r="C539" s="35"/>
      <c r="D539" s="33"/>
      <c r="E539" s="37"/>
      <c r="F539" s="32"/>
      <c r="G539" s="31"/>
      <c r="H539" s="31"/>
      <c r="I539" s="26"/>
    </row>
    <row r="540" spans="1:9" ht="16.149999999999999" customHeight="1">
      <c r="A540" s="65" t="s">
        <v>21</v>
      </c>
      <c r="B540" s="75"/>
      <c r="C540" s="73"/>
      <c r="D540" s="77"/>
      <c r="E540" s="78"/>
      <c r="F540" s="79">
        <f>ROUNDDOWN(F518+F520+F522,0)</f>
        <v>0</v>
      </c>
      <c r="G540" s="70"/>
      <c r="H540" s="66"/>
      <c r="I540" s="71"/>
    </row>
    <row r="541" spans="1:9" ht="16.149999999999999" customHeight="1">
      <c r="A541" s="34"/>
      <c r="B541" s="35"/>
      <c r="C541" s="35"/>
      <c r="D541" s="36"/>
      <c r="E541" s="37"/>
      <c r="F541" s="38"/>
      <c r="G541" s="31"/>
      <c r="H541" s="87"/>
      <c r="I541" s="39"/>
    </row>
    <row r="542" spans="1:9" ht="16.149999999999999" customHeight="1">
      <c r="A542" s="80"/>
      <c r="B542" s="40"/>
      <c r="C542" s="40"/>
      <c r="D542" s="41"/>
      <c r="E542" s="42"/>
      <c r="F542" s="81"/>
      <c r="G542" s="81"/>
      <c r="H542" s="88"/>
      <c r="I542" s="43"/>
    </row>
    <row r="543" spans="1:9" ht="16.149999999999999" customHeight="1">
      <c r="A543" s="82"/>
      <c r="B543" s="100"/>
      <c r="C543" s="44"/>
      <c r="D543" s="45"/>
      <c r="E543" s="46"/>
      <c r="F543" s="47"/>
      <c r="G543" s="47"/>
      <c r="H543" s="45"/>
      <c r="I543" s="48"/>
    </row>
    <row r="544" spans="1:9" ht="16.149999999999999" customHeight="1" thickBot="1">
      <c r="A544" s="83"/>
      <c r="B544" s="89"/>
      <c r="C544" s="49"/>
      <c r="D544" s="50"/>
      <c r="E544" s="51"/>
      <c r="F544" s="84"/>
      <c r="G544" s="85"/>
      <c r="H544" s="50"/>
      <c r="I544" s="52"/>
    </row>
    <row r="545" spans="1:9" ht="16.149999999999999" customHeight="1" thickTop="1">
      <c r="A545" s="53"/>
      <c r="B545" s="54"/>
      <c r="C545" s="55"/>
      <c r="D545" s="54"/>
      <c r="E545" s="54"/>
      <c r="F545" s="54"/>
      <c r="G545" s="54"/>
      <c r="H545" s="306"/>
      <c r="I545" s="307"/>
    </row>
    <row r="546" spans="1:9" ht="16.149999999999999" customHeight="1">
      <c r="A546" s="90" t="s">
        <v>134</v>
      </c>
      <c r="B546" s="329" t="s">
        <v>131</v>
      </c>
      <c r="C546" s="329"/>
      <c r="D546" s="329"/>
      <c r="E546" s="329"/>
      <c r="F546" s="312" t="s">
        <v>146</v>
      </c>
      <c r="G546" s="312"/>
      <c r="H546" s="308" t="str">
        <f>'設計書（鏡）'!C24</f>
        <v>烏山【Ⅱ】地区</v>
      </c>
      <c r="I546" s="309"/>
    </row>
    <row r="547" spans="1:9" ht="16.149999999999999" customHeight="1">
      <c r="A547" s="57"/>
      <c r="B547" s="58"/>
      <c r="C547" s="59"/>
      <c r="D547" s="58"/>
      <c r="E547" s="58"/>
      <c r="F547" s="58"/>
      <c r="G547" s="58"/>
      <c r="H547" s="313"/>
      <c r="I547" s="314"/>
    </row>
    <row r="548" spans="1:9" ht="16.149999999999999" customHeight="1">
      <c r="A548" s="60" t="s">
        <v>43</v>
      </c>
      <c r="B548" s="61" t="s">
        <v>27</v>
      </c>
      <c r="C548" s="61" t="s">
        <v>4</v>
      </c>
      <c r="D548" s="61" t="s">
        <v>5</v>
      </c>
      <c r="E548" s="61" t="s">
        <v>28</v>
      </c>
      <c r="F548" s="61" t="s">
        <v>29</v>
      </c>
      <c r="G548" s="61" t="s">
        <v>30</v>
      </c>
      <c r="H548" s="129" t="s">
        <v>31</v>
      </c>
      <c r="I548" s="130" t="s">
        <v>32</v>
      </c>
    </row>
    <row r="549" spans="1:9" ht="16.149999999999999" customHeight="1">
      <c r="A549" s="62"/>
      <c r="B549" s="35"/>
      <c r="C549" s="35"/>
      <c r="D549" s="36"/>
      <c r="E549" s="37"/>
      <c r="F549" s="37"/>
      <c r="G549" s="31"/>
      <c r="H549" s="315"/>
      <c r="I549" s="316"/>
    </row>
    <row r="550" spans="1:9" ht="16.149999999999999" customHeight="1">
      <c r="A550" s="115" t="s">
        <v>140</v>
      </c>
      <c r="B550" s="72"/>
      <c r="C550" s="73" t="s">
        <v>142</v>
      </c>
      <c r="D550" s="95"/>
      <c r="E550" s="69"/>
      <c r="F550" s="70"/>
      <c r="G550" s="70"/>
      <c r="H550" s="128"/>
      <c r="I550" s="127"/>
    </row>
    <row r="551" spans="1:9" ht="16.149999999999999" customHeight="1">
      <c r="A551" s="62"/>
      <c r="B551" s="29"/>
      <c r="C551" s="63"/>
      <c r="D551" s="36"/>
      <c r="E551" s="37"/>
      <c r="F551" s="32"/>
      <c r="G551" s="31"/>
      <c r="H551" s="31"/>
      <c r="I551" s="26"/>
    </row>
    <row r="552" spans="1:9" ht="16.149999999999999" customHeight="1">
      <c r="A552" s="115" t="s">
        <v>140</v>
      </c>
      <c r="B552" s="66"/>
      <c r="C552" s="67" t="s">
        <v>139</v>
      </c>
      <c r="D552" s="95"/>
      <c r="E552" s="69"/>
      <c r="F552" s="70"/>
      <c r="G552" s="70"/>
      <c r="H552" s="128"/>
      <c r="I552" s="71"/>
    </row>
    <row r="553" spans="1:9" ht="16.149999999999999" customHeight="1">
      <c r="A553" s="62"/>
      <c r="B553" s="29"/>
      <c r="C553" s="63"/>
      <c r="D553" s="36"/>
      <c r="E553" s="37"/>
      <c r="F553" s="32"/>
      <c r="G553" s="31"/>
      <c r="H553" s="321"/>
      <c r="I553" s="322"/>
    </row>
    <row r="554" spans="1:9" ht="16.149999999999999" customHeight="1">
      <c r="A554" s="65" t="s">
        <v>141</v>
      </c>
      <c r="B554" s="66" t="s">
        <v>145</v>
      </c>
      <c r="C554" s="67" t="s">
        <v>144</v>
      </c>
      <c r="D554" s="95"/>
      <c r="E554" s="69"/>
      <c r="F554" s="70"/>
      <c r="G554" s="70"/>
      <c r="H554" s="128"/>
      <c r="I554" s="127"/>
    </row>
    <row r="555" spans="1:9" ht="16.149999999999999" customHeight="1">
      <c r="A555" s="62"/>
      <c r="B555" s="29"/>
      <c r="C555" s="63"/>
      <c r="D555" s="36"/>
      <c r="E555" s="37"/>
      <c r="F555" s="32"/>
      <c r="G555" s="31"/>
      <c r="H555" s="31"/>
      <c r="I555" s="26"/>
    </row>
    <row r="556" spans="1:9" ht="16.149999999999999" customHeight="1">
      <c r="A556" s="65"/>
      <c r="B556" s="66"/>
      <c r="C556" s="67"/>
      <c r="D556" s="94"/>
      <c r="E556" s="69"/>
      <c r="F556" s="70"/>
      <c r="G556" s="70"/>
      <c r="H556" s="128"/>
      <c r="I556" s="71"/>
    </row>
    <row r="557" spans="1:9" ht="16.149999999999999" customHeight="1">
      <c r="A557" s="62"/>
      <c r="B557" s="35"/>
      <c r="C557" s="35"/>
      <c r="D557" s="36"/>
      <c r="E557" s="37"/>
      <c r="F557" s="27"/>
      <c r="G557" s="28"/>
      <c r="H557" s="29"/>
      <c r="I557" s="30"/>
    </row>
    <row r="558" spans="1:9" ht="16.149999999999999" customHeight="1">
      <c r="A558" s="65"/>
      <c r="B558" s="72"/>
      <c r="C558" s="73"/>
      <c r="D558" s="94"/>
      <c r="E558" s="69"/>
      <c r="F558" s="70"/>
      <c r="G558" s="70"/>
      <c r="H558" s="128"/>
      <c r="I558" s="71"/>
    </row>
    <row r="559" spans="1:9" ht="16.149999999999999" customHeight="1">
      <c r="A559" s="62"/>
      <c r="B559" s="35"/>
      <c r="C559" s="35"/>
      <c r="D559" s="64"/>
      <c r="E559" s="37"/>
      <c r="F559" s="32"/>
      <c r="G559" s="31"/>
      <c r="H559" s="74"/>
      <c r="I559" s="26"/>
    </row>
    <row r="560" spans="1:9" ht="16.149999999999999" customHeight="1">
      <c r="A560" s="65"/>
      <c r="B560" s="75"/>
      <c r="C560" s="73"/>
      <c r="D560" s="68"/>
      <c r="E560" s="69"/>
      <c r="F560" s="70"/>
      <c r="G560" s="70"/>
      <c r="H560" s="319"/>
      <c r="I560" s="320"/>
    </row>
    <row r="561" spans="1:9" ht="16.149999999999999" customHeight="1">
      <c r="A561" s="62"/>
      <c r="B561" s="35"/>
      <c r="C561" s="35"/>
      <c r="D561" s="64"/>
      <c r="E561" s="37"/>
      <c r="F561" s="32"/>
      <c r="G561" s="31"/>
      <c r="H561" s="31"/>
      <c r="I561" s="26"/>
    </row>
    <row r="562" spans="1:9" ht="16.149999999999999" customHeight="1">
      <c r="A562" s="65"/>
      <c r="B562" s="75"/>
      <c r="C562" s="73"/>
      <c r="D562" s="68"/>
      <c r="E562" s="69"/>
      <c r="F562" s="70"/>
      <c r="G562" s="70"/>
      <c r="H562" s="319"/>
      <c r="I562" s="320"/>
    </row>
    <row r="563" spans="1:9" ht="16.149999999999999" customHeight="1">
      <c r="A563" s="62"/>
      <c r="B563" s="29"/>
      <c r="C563" s="63"/>
      <c r="D563" s="64"/>
      <c r="E563" s="37"/>
      <c r="F563" s="32"/>
      <c r="G563" s="31"/>
      <c r="H563" s="315"/>
      <c r="I563" s="316"/>
    </row>
    <row r="564" spans="1:9" ht="16.149999999999999" customHeight="1">
      <c r="A564" s="65"/>
      <c r="B564" s="66"/>
      <c r="C564" s="67"/>
      <c r="D564" s="68"/>
      <c r="E564" s="69"/>
      <c r="F564" s="70"/>
      <c r="G564" s="70"/>
      <c r="H564" s="128"/>
      <c r="I564" s="71"/>
    </row>
    <row r="565" spans="1:9" ht="16.149999999999999" customHeight="1">
      <c r="A565" s="62"/>
      <c r="B565" s="35"/>
      <c r="C565" s="35"/>
      <c r="D565" s="64"/>
      <c r="E565" s="37"/>
      <c r="F565" s="32"/>
      <c r="G565" s="31"/>
      <c r="H565" s="31"/>
      <c r="I565" s="26"/>
    </row>
    <row r="566" spans="1:9" ht="16.149999999999999" customHeight="1">
      <c r="A566" s="65"/>
      <c r="B566" s="75"/>
      <c r="C566" s="73"/>
      <c r="D566" s="68"/>
      <c r="E566" s="69"/>
      <c r="F566" s="70"/>
      <c r="G566" s="70"/>
      <c r="H566" s="66"/>
      <c r="I566" s="76"/>
    </row>
    <row r="567" spans="1:9" ht="16.149999999999999" customHeight="1">
      <c r="A567" s="62"/>
      <c r="B567" s="29"/>
      <c r="C567" s="63"/>
      <c r="D567" s="64"/>
      <c r="E567" s="37"/>
      <c r="F567" s="32"/>
      <c r="G567" s="31"/>
      <c r="H567" s="315"/>
      <c r="I567" s="316"/>
    </row>
    <row r="568" spans="1:9" ht="16.149999999999999" customHeight="1">
      <c r="A568" s="65"/>
      <c r="B568" s="66"/>
      <c r="C568" s="67"/>
      <c r="D568" s="68"/>
      <c r="E568" s="69"/>
      <c r="F568" s="70"/>
      <c r="G568" s="70"/>
      <c r="H568" s="128"/>
      <c r="I568" s="71"/>
    </row>
    <row r="569" spans="1:9" ht="16.149999999999999" customHeight="1">
      <c r="A569" s="62"/>
      <c r="B569" s="35"/>
      <c r="C569" s="35"/>
      <c r="D569" s="33"/>
      <c r="E569" s="37"/>
      <c r="F569" s="32"/>
      <c r="G569" s="31"/>
      <c r="H569" s="31"/>
      <c r="I569" s="26"/>
    </row>
    <row r="570" spans="1:9" ht="16.149999999999999" customHeight="1">
      <c r="A570" s="65"/>
      <c r="B570" s="75"/>
      <c r="C570" s="73"/>
      <c r="D570" s="77"/>
      <c r="E570" s="78"/>
      <c r="F570" s="78"/>
      <c r="G570" s="70"/>
      <c r="H570" s="66"/>
      <c r="I570" s="71"/>
    </row>
    <row r="571" spans="1:9" ht="16.149999999999999" customHeight="1">
      <c r="A571" s="62"/>
      <c r="B571" s="100"/>
      <c r="C571" s="35"/>
      <c r="D571" s="33"/>
      <c r="E571" s="37"/>
      <c r="F571" s="32"/>
      <c r="G571" s="31"/>
      <c r="H571" s="31"/>
      <c r="I571" s="26"/>
    </row>
    <row r="572" spans="1:9" ht="16.149999999999999" customHeight="1">
      <c r="A572" s="65" t="s">
        <v>21</v>
      </c>
      <c r="B572" s="75"/>
      <c r="C572" s="73"/>
      <c r="D572" s="77"/>
      <c r="E572" s="78"/>
      <c r="F572" s="79">
        <f>ROUNDDOWN(F550+F552+F554,0)</f>
        <v>0</v>
      </c>
      <c r="G572" s="70"/>
      <c r="H572" s="66"/>
      <c r="I572" s="71"/>
    </row>
    <row r="573" spans="1:9" ht="16.149999999999999" customHeight="1">
      <c r="A573" s="34"/>
      <c r="B573" s="35"/>
      <c r="C573" s="35"/>
      <c r="D573" s="36"/>
      <c r="E573" s="37"/>
      <c r="F573" s="38"/>
      <c r="G573" s="31"/>
      <c r="H573" s="87"/>
      <c r="I573" s="39"/>
    </row>
    <row r="574" spans="1:9" ht="16.149999999999999" customHeight="1">
      <c r="A574" s="80"/>
      <c r="B574" s="40"/>
      <c r="C574" s="40"/>
      <c r="D574" s="41"/>
      <c r="E574" s="42"/>
      <c r="F574" s="81"/>
      <c r="G574" s="81"/>
      <c r="H574" s="88"/>
      <c r="I574" s="43"/>
    </row>
    <row r="575" spans="1:9" ht="16.149999999999999" customHeight="1">
      <c r="A575" s="82"/>
      <c r="B575" s="100"/>
      <c r="C575" s="44"/>
      <c r="D575" s="45"/>
      <c r="E575" s="46"/>
      <c r="F575" s="47"/>
      <c r="G575" s="47"/>
      <c r="H575" s="45"/>
      <c r="I575" s="48"/>
    </row>
    <row r="576" spans="1:9" ht="16.149999999999999" customHeight="1" thickBot="1">
      <c r="A576" s="83"/>
      <c r="B576" s="89"/>
      <c r="C576" s="49"/>
      <c r="D576" s="50"/>
      <c r="E576" s="51"/>
      <c r="F576" s="84"/>
      <c r="G576" s="85"/>
      <c r="H576" s="50"/>
      <c r="I576" s="52"/>
    </row>
    <row r="577" spans="1:9" ht="16.149999999999999" customHeight="1" thickTop="1">
      <c r="A577" s="53"/>
      <c r="B577" s="54"/>
      <c r="C577" s="55"/>
      <c r="D577" s="54"/>
      <c r="E577" s="54"/>
      <c r="F577" s="54"/>
      <c r="G577" s="54"/>
      <c r="H577" s="306"/>
      <c r="I577" s="307"/>
    </row>
    <row r="578" spans="1:9" ht="16.149999999999999" customHeight="1">
      <c r="A578" s="90" t="s">
        <v>336</v>
      </c>
      <c r="B578" s="329" t="s">
        <v>135</v>
      </c>
      <c r="C578" s="329"/>
      <c r="D578" s="329"/>
      <c r="E578" s="329"/>
      <c r="F578" s="312" t="s">
        <v>60</v>
      </c>
      <c r="G578" s="312"/>
      <c r="H578" s="308" t="str">
        <f>'設計書（鏡）'!C17</f>
        <v>烏山【Ⅲ】地区</v>
      </c>
      <c r="I578" s="309"/>
    </row>
    <row r="579" spans="1:9" ht="16.149999999999999" customHeight="1">
      <c r="A579" s="57"/>
      <c r="B579" s="58"/>
      <c r="C579" s="59"/>
      <c r="D579" s="58"/>
      <c r="E579" s="58"/>
      <c r="F579" s="58"/>
      <c r="G579" s="58"/>
      <c r="H579" s="313"/>
      <c r="I579" s="314"/>
    </row>
    <row r="580" spans="1:9" ht="16.149999999999999" customHeight="1">
      <c r="A580" s="60" t="s">
        <v>43</v>
      </c>
      <c r="B580" s="61" t="s">
        <v>27</v>
      </c>
      <c r="C580" s="61" t="s">
        <v>4</v>
      </c>
      <c r="D580" s="61" t="s">
        <v>5</v>
      </c>
      <c r="E580" s="61" t="s">
        <v>28</v>
      </c>
      <c r="F580" s="61" t="s">
        <v>29</v>
      </c>
      <c r="G580" s="61" t="s">
        <v>30</v>
      </c>
      <c r="H580" s="129" t="s">
        <v>31</v>
      </c>
      <c r="I580" s="130" t="s">
        <v>32</v>
      </c>
    </row>
    <row r="581" spans="1:9" ht="16.149999999999999" customHeight="1">
      <c r="A581" s="62"/>
      <c r="B581" s="35"/>
      <c r="C581" s="35"/>
      <c r="D581" s="36"/>
      <c r="E581" s="37"/>
      <c r="F581" s="27"/>
      <c r="G581" s="28"/>
      <c r="H581" s="29"/>
      <c r="I581" s="30"/>
    </row>
    <row r="582" spans="1:9" ht="16.149999999999999" customHeight="1">
      <c r="A582" s="65" t="s">
        <v>400</v>
      </c>
      <c r="B582" s="72"/>
      <c r="C582" s="73" t="s">
        <v>401</v>
      </c>
      <c r="D582" s="95"/>
      <c r="E582" s="69"/>
      <c r="F582" s="70"/>
      <c r="G582" s="70"/>
      <c r="H582" s="128"/>
      <c r="I582" s="71"/>
    </row>
    <row r="583" spans="1:9" ht="16.149999999999999" customHeight="1">
      <c r="A583" s="62"/>
      <c r="B583" s="35"/>
      <c r="C583" s="35"/>
      <c r="D583" s="36"/>
      <c r="E583" s="37"/>
      <c r="F583" s="37"/>
      <c r="G583" s="31"/>
      <c r="H583" s="31"/>
      <c r="I583" s="26"/>
    </row>
    <row r="584" spans="1:9" ht="16.149999999999999" customHeight="1">
      <c r="A584" s="115" t="s">
        <v>136</v>
      </c>
      <c r="B584" s="72"/>
      <c r="C584" s="73" t="s">
        <v>138</v>
      </c>
      <c r="D584" s="95"/>
      <c r="E584" s="69"/>
      <c r="F584" s="70"/>
      <c r="G584" s="70"/>
      <c r="H584" s="128"/>
      <c r="I584" s="71"/>
    </row>
    <row r="585" spans="1:9" ht="16.149999999999999" customHeight="1">
      <c r="A585" s="62"/>
      <c r="B585" s="29"/>
      <c r="C585" s="63"/>
      <c r="D585" s="36"/>
      <c r="E585" s="37"/>
      <c r="F585" s="32"/>
      <c r="G585" s="31"/>
      <c r="H585" s="31"/>
      <c r="I585" s="26"/>
    </row>
    <row r="586" spans="1:9" ht="16.149999999999999" customHeight="1">
      <c r="A586" s="115" t="s">
        <v>137</v>
      </c>
      <c r="B586" s="66"/>
      <c r="C586" s="67" t="s">
        <v>138</v>
      </c>
      <c r="D586" s="95"/>
      <c r="E586" s="69"/>
      <c r="F586" s="70"/>
      <c r="G586" s="70"/>
      <c r="H586" s="128"/>
      <c r="I586" s="71"/>
    </row>
    <row r="587" spans="1:9" ht="16.149999999999999" customHeight="1">
      <c r="A587" s="62"/>
      <c r="B587" s="29"/>
      <c r="C587" s="63"/>
      <c r="D587" s="36"/>
      <c r="E587" s="37"/>
      <c r="F587" s="32"/>
      <c r="G587" s="31"/>
      <c r="H587" s="321"/>
      <c r="I587" s="322"/>
    </row>
    <row r="588" spans="1:9" ht="16.149999999999999" customHeight="1">
      <c r="A588" s="65" t="s">
        <v>132</v>
      </c>
      <c r="B588" s="66"/>
      <c r="C588" s="67" t="s">
        <v>139</v>
      </c>
      <c r="D588" s="95"/>
      <c r="E588" s="69"/>
      <c r="F588" s="70"/>
      <c r="G588" s="70"/>
      <c r="H588" s="327" t="s">
        <v>148</v>
      </c>
      <c r="I588" s="328"/>
    </row>
    <row r="589" spans="1:9" ht="16.149999999999999" customHeight="1">
      <c r="A589" s="62"/>
      <c r="B589" s="29"/>
      <c r="C589" s="63"/>
      <c r="D589" s="36"/>
      <c r="E589" s="37"/>
      <c r="F589" s="32"/>
      <c r="G589" s="31"/>
      <c r="H589" s="31"/>
      <c r="I589" s="26"/>
    </row>
    <row r="590" spans="1:9" ht="16.149999999999999" customHeight="1">
      <c r="A590" s="65"/>
      <c r="B590" s="66"/>
      <c r="C590" s="67"/>
      <c r="D590" s="94"/>
      <c r="E590" s="69"/>
      <c r="F590" s="70"/>
      <c r="G590" s="70"/>
      <c r="H590" s="128"/>
      <c r="I590" s="71"/>
    </row>
    <row r="591" spans="1:9" ht="16.149999999999999" customHeight="1">
      <c r="A591" s="62"/>
      <c r="B591" s="35"/>
      <c r="C591" s="35"/>
      <c r="D591" s="64"/>
      <c r="E591" s="37"/>
      <c r="F591" s="32"/>
      <c r="G591" s="31"/>
      <c r="H591" s="74"/>
      <c r="I591" s="26"/>
    </row>
    <row r="592" spans="1:9" ht="16.149999999999999" customHeight="1">
      <c r="A592" s="65"/>
      <c r="B592" s="75"/>
      <c r="C592" s="73"/>
      <c r="D592" s="68"/>
      <c r="E592" s="69"/>
      <c r="F592" s="70"/>
      <c r="G592" s="70"/>
      <c r="H592" s="319"/>
      <c r="I592" s="320"/>
    </row>
    <row r="593" spans="1:9" ht="16.149999999999999" customHeight="1">
      <c r="A593" s="62"/>
      <c r="B593" s="35"/>
      <c r="C593" s="35"/>
      <c r="D593" s="64"/>
      <c r="E593" s="37"/>
      <c r="F593" s="32"/>
      <c r="G593" s="31"/>
      <c r="H593" s="31"/>
      <c r="I593" s="26"/>
    </row>
    <row r="594" spans="1:9" ht="16.149999999999999" customHeight="1">
      <c r="A594" s="65"/>
      <c r="B594" s="75"/>
      <c r="C594" s="73"/>
      <c r="D594" s="68"/>
      <c r="E594" s="69"/>
      <c r="F594" s="70"/>
      <c r="G594" s="70"/>
      <c r="H594" s="319"/>
      <c r="I594" s="320"/>
    </row>
    <row r="595" spans="1:9" ht="16.149999999999999" customHeight="1">
      <c r="A595" s="62"/>
      <c r="B595" s="29"/>
      <c r="C595" s="63"/>
      <c r="D595" s="64"/>
      <c r="E595" s="37"/>
      <c r="F595" s="32"/>
      <c r="G595" s="31"/>
      <c r="H595" s="315"/>
      <c r="I595" s="316"/>
    </row>
    <row r="596" spans="1:9" ht="16.149999999999999" customHeight="1">
      <c r="A596" s="65"/>
      <c r="B596" s="66"/>
      <c r="C596" s="67"/>
      <c r="D596" s="68"/>
      <c r="E596" s="69"/>
      <c r="F596" s="70"/>
      <c r="G596" s="70"/>
      <c r="H596" s="128"/>
      <c r="I596" s="71"/>
    </row>
    <row r="597" spans="1:9" ht="16.149999999999999" customHeight="1">
      <c r="A597" s="62"/>
      <c r="B597" s="35"/>
      <c r="C597" s="35"/>
      <c r="D597" s="64"/>
      <c r="E597" s="37"/>
      <c r="F597" s="32"/>
      <c r="G597" s="31"/>
      <c r="H597" s="31"/>
      <c r="I597" s="26"/>
    </row>
    <row r="598" spans="1:9" ht="16.149999999999999" customHeight="1">
      <c r="A598" s="65"/>
      <c r="B598" s="75"/>
      <c r="C598" s="73"/>
      <c r="D598" s="68"/>
      <c r="E598" s="69"/>
      <c r="F598" s="70"/>
      <c r="G598" s="70"/>
      <c r="H598" s="66"/>
      <c r="I598" s="76"/>
    </row>
    <row r="599" spans="1:9" ht="16.149999999999999" customHeight="1">
      <c r="A599" s="62"/>
      <c r="B599" s="29"/>
      <c r="C599" s="63"/>
      <c r="D599" s="64"/>
      <c r="E599" s="37"/>
      <c r="F599" s="32"/>
      <c r="G599" s="31"/>
      <c r="H599" s="315"/>
      <c r="I599" s="316"/>
    </row>
    <row r="600" spans="1:9" ht="16.149999999999999" customHeight="1">
      <c r="A600" s="65"/>
      <c r="B600" s="66"/>
      <c r="C600" s="67"/>
      <c r="D600" s="68"/>
      <c r="E600" s="69"/>
      <c r="F600" s="70"/>
      <c r="G600" s="70"/>
      <c r="H600" s="128"/>
      <c r="I600" s="71"/>
    </row>
    <row r="601" spans="1:9" ht="16.149999999999999" customHeight="1">
      <c r="A601" s="62"/>
      <c r="B601" s="35"/>
      <c r="C601" s="35"/>
      <c r="D601" s="33"/>
      <c r="E601" s="37"/>
      <c r="F601" s="32"/>
      <c r="G601" s="31"/>
      <c r="H601" s="31"/>
      <c r="I601" s="26"/>
    </row>
    <row r="602" spans="1:9" ht="16.149999999999999" customHeight="1">
      <c r="A602" s="65"/>
      <c r="B602" s="75"/>
      <c r="C602" s="73"/>
      <c r="D602" s="77"/>
      <c r="E602" s="78"/>
      <c r="F602" s="78"/>
      <c r="G602" s="70"/>
      <c r="H602" s="66"/>
      <c r="I602" s="71"/>
    </row>
    <row r="603" spans="1:9" ht="16.149999999999999" customHeight="1">
      <c r="A603" s="62"/>
      <c r="B603" s="100"/>
      <c r="C603" s="35"/>
      <c r="D603" s="33"/>
      <c r="E603" s="37"/>
      <c r="F603" s="32"/>
      <c r="G603" s="31"/>
      <c r="H603" s="31"/>
      <c r="I603" s="26"/>
    </row>
    <row r="604" spans="1:9" ht="16.149999999999999" customHeight="1">
      <c r="A604" s="65" t="s">
        <v>21</v>
      </c>
      <c r="B604" s="75"/>
      <c r="C604" s="73"/>
      <c r="D604" s="77"/>
      <c r="E604" s="78"/>
      <c r="F604" s="79">
        <f>ROUNDDOWN(F582+F584+F586+F588,0)</f>
        <v>0</v>
      </c>
      <c r="G604" s="70"/>
      <c r="H604" s="66"/>
      <c r="I604" s="71"/>
    </row>
    <row r="605" spans="1:9" ht="16.149999999999999" customHeight="1">
      <c r="A605" s="34"/>
      <c r="B605" s="35"/>
      <c r="C605" s="35"/>
      <c r="D605" s="36"/>
      <c r="E605" s="37"/>
      <c r="F605" s="38"/>
      <c r="G605" s="31"/>
      <c r="H605" s="87"/>
      <c r="I605" s="39"/>
    </row>
    <row r="606" spans="1:9" ht="16.149999999999999" customHeight="1">
      <c r="A606" s="80"/>
      <c r="B606" s="40"/>
      <c r="C606" s="40"/>
      <c r="D606" s="41"/>
      <c r="E606" s="42"/>
      <c r="F606" s="81"/>
      <c r="G606" s="81"/>
      <c r="H606" s="88"/>
      <c r="I606" s="43"/>
    </row>
    <row r="607" spans="1:9" ht="16.149999999999999" customHeight="1">
      <c r="A607" s="82"/>
      <c r="B607" s="100"/>
      <c r="C607" s="44"/>
      <c r="D607" s="45"/>
      <c r="E607" s="46"/>
      <c r="F607" s="47"/>
      <c r="G607" s="47"/>
      <c r="H607" s="45"/>
      <c r="I607" s="48"/>
    </row>
    <row r="608" spans="1:9" ht="16.149999999999999" customHeight="1" thickBot="1">
      <c r="A608" s="83"/>
      <c r="B608" s="89"/>
      <c r="C608" s="49"/>
      <c r="D608" s="50"/>
      <c r="E608" s="51"/>
      <c r="F608" s="84"/>
      <c r="G608" s="85"/>
      <c r="H608" s="50"/>
      <c r="I608" s="52"/>
    </row>
    <row r="609" spans="1:9" ht="16.149999999999999" customHeight="1" thickTop="1">
      <c r="A609" s="53"/>
      <c r="B609" s="54"/>
      <c r="C609" s="55"/>
      <c r="D609" s="54"/>
      <c r="E609" s="54"/>
      <c r="F609" s="54"/>
      <c r="G609" s="54"/>
      <c r="H609" s="306"/>
      <c r="I609" s="307"/>
    </row>
    <row r="610" spans="1:9" ht="16.149999999999999" customHeight="1">
      <c r="A610" s="90" t="s">
        <v>337</v>
      </c>
      <c r="B610" s="329" t="s">
        <v>135</v>
      </c>
      <c r="C610" s="329"/>
      <c r="D610" s="329"/>
      <c r="E610" s="329"/>
      <c r="F610" s="312" t="s">
        <v>60</v>
      </c>
      <c r="G610" s="312"/>
      <c r="H610" s="308" t="str">
        <f>'設計書（鏡）'!C24</f>
        <v>烏山【Ⅱ】地区</v>
      </c>
      <c r="I610" s="309"/>
    </row>
    <row r="611" spans="1:9" ht="16.149999999999999" customHeight="1">
      <c r="A611" s="57"/>
      <c r="B611" s="58"/>
      <c r="C611" s="59"/>
      <c r="D611" s="58"/>
      <c r="E611" s="58"/>
      <c r="F611" s="58"/>
      <c r="G611" s="58"/>
      <c r="H611" s="313"/>
      <c r="I611" s="314"/>
    </row>
    <row r="612" spans="1:9" ht="16.149999999999999" customHeight="1">
      <c r="A612" s="60" t="s">
        <v>43</v>
      </c>
      <c r="B612" s="61" t="s">
        <v>27</v>
      </c>
      <c r="C612" s="61" t="s">
        <v>4</v>
      </c>
      <c r="D612" s="61" t="s">
        <v>5</v>
      </c>
      <c r="E612" s="61" t="s">
        <v>28</v>
      </c>
      <c r="F612" s="61" t="s">
        <v>29</v>
      </c>
      <c r="G612" s="61" t="s">
        <v>30</v>
      </c>
      <c r="H612" s="129" t="s">
        <v>31</v>
      </c>
      <c r="I612" s="130" t="s">
        <v>32</v>
      </c>
    </row>
    <row r="613" spans="1:9" ht="16.149999999999999" customHeight="1">
      <c r="A613" s="62"/>
      <c r="B613" s="35"/>
      <c r="C613" s="35"/>
      <c r="D613" s="36"/>
      <c r="E613" s="37"/>
      <c r="F613" s="27"/>
      <c r="G613" s="28"/>
      <c r="H613" s="29"/>
      <c r="I613" s="30"/>
    </row>
    <row r="614" spans="1:9" ht="16.149999999999999" customHeight="1">
      <c r="A614" s="65" t="s">
        <v>400</v>
      </c>
      <c r="B614" s="72"/>
      <c r="C614" s="73" t="s">
        <v>401</v>
      </c>
      <c r="D614" s="95"/>
      <c r="E614" s="69"/>
      <c r="F614" s="70"/>
      <c r="G614" s="70"/>
      <c r="H614" s="128"/>
      <c r="I614" s="71"/>
    </row>
    <row r="615" spans="1:9" ht="16.149999999999999" customHeight="1">
      <c r="A615" s="62"/>
      <c r="B615" s="35"/>
      <c r="C615" s="35"/>
      <c r="D615" s="36"/>
      <c r="E615" s="37"/>
      <c r="F615" s="37"/>
      <c r="G615" s="31"/>
      <c r="H615" s="31"/>
      <c r="I615" s="26"/>
    </row>
    <row r="616" spans="1:9" ht="16.149999999999999" customHeight="1">
      <c r="A616" s="115" t="s">
        <v>45</v>
      </c>
      <c r="B616" s="72"/>
      <c r="C616" s="73" t="s">
        <v>48</v>
      </c>
      <c r="D616" s="95"/>
      <c r="E616" s="69"/>
      <c r="F616" s="70"/>
      <c r="G616" s="70"/>
      <c r="H616" s="128"/>
      <c r="I616" s="71"/>
    </row>
    <row r="617" spans="1:9" ht="16.149999999999999" customHeight="1">
      <c r="A617" s="62"/>
      <c r="B617" s="29"/>
      <c r="C617" s="63"/>
      <c r="D617" s="36"/>
      <c r="E617" s="37"/>
      <c r="F617" s="32"/>
      <c r="G617" s="31"/>
      <c r="H617" s="31"/>
      <c r="I617" s="26"/>
    </row>
    <row r="618" spans="1:9" ht="16.149999999999999" customHeight="1">
      <c r="A618" s="115" t="s">
        <v>46</v>
      </c>
      <c r="B618" s="66"/>
      <c r="C618" s="67" t="s">
        <v>48</v>
      </c>
      <c r="D618" s="95"/>
      <c r="E618" s="69"/>
      <c r="F618" s="70"/>
      <c r="G618" s="70"/>
      <c r="H618" s="128"/>
      <c r="I618" s="71"/>
    </row>
    <row r="619" spans="1:9" ht="16.149999999999999" customHeight="1">
      <c r="A619" s="62"/>
      <c r="B619" s="29"/>
      <c r="C619" s="63"/>
      <c r="D619" s="36"/>
      <c r="E619" s="37"/>
      <c r="F619" s="32"/>
      <c r="G619" s="31"/>
      <c r="H619" s="321"/>
      <c r="I619" s="322"/>
    </row>
    <row r="620" spans="1:9" ht="16.149999999999999" customHeight="1">
      <c r="A620" s="65" t="s">
        <v>131</v>
      </c>
      <c r="B620" s="66"/>
      <c r="C620" s="67" t="s">
        <v>139</v>
      </c>
      <c r="D620" s="95"/>
      <c r="E620" s="69"/>
      <c r="F620" s="70"/>
      <c r="G620" s="70"/>
      <c r="H620" s="327" t="s">
        <v>338</v>
      </c>
      <c r="I620" s="328"/>
    </row>
    <row r="621" spans="1:9" ht="16.149999999999999" customHeight="1">
      <c r="A621" s="62"/>
      <c r="B621" s="29"/>
      <c r="C621" s="63"/>
      <c r="D621" s="36"/>
      <c r="E621" s="37"/>
      <c r="F621" s="32"/>
      <c r="G621" s="31"/>
      <c r="H621" s="31"/>
      <c r="I621" s="26"/>
    </row>
    <row r="622" spans="1:9" ht="16.149999999999999" customHeight="1">
      <c r="A622" s="65"/>
      <c r="B622" s="66"/>
      <c r="C622" s="67"/>
      <c r="D622" s="94"/>
      <c r="E622" s="69"/>
      <c r="F622" s="70"/>
      <c r="G622" s="70"/>
      <c r="H622" s="128"/>
      <c r="I622" s="71"/>
    </row>
    <row r="623" spans="1:9" ht="16.149999999999999" customHeight="1">
      <c r="A623" s="62"/>
      <c r="B623" s="35"/>
      <c r="C623" s="35"/>
      <c r="D623" s="64"/>
      <c r="E623" s="37"/>
      <c r="F623" s="32"/>
      <c r="G623" s="31"/>
      <c r="H623" s="74"/>
      <c r="I623" s="26"/>
    </row>
    <row r="624" spans="1:9" ht="16.149999999999999" customHeight="1">
      <c r="A624" s="65"/>
      <c r="B624" s="75"/>
      <c r="C624" s="73"/>
      <c r="D624" s="68"/>
      <c r="E624" s="69"/>
      <c r="F624" s="70"/>
      <c r="G624" s="70"/>
      <c r="H624" s="319"/>
      <c r="I624" s="320"/>
    </row>
    <row r="625" spans="1:9" ht="16.149999999999999" customHeight="1">
      <c r="A625" s="62"/>
      <c r="B625" s="35"/>
      <c r="C625" s="35"/>
      <c r="D625" s="64"/>
      <c r="E625" s="37"/>
      <c r="F625" s="32"/>
      <c r="G625" s="31"/>
      <c r="H625" s="31"/>
      <c r="I625" s="26"/>
    </row>
    <row r="626" spans="1:9" ht="16.149999999999999" customHeight="1">
      <c r="A626" s="65"/>
      <c r="B626" s="75"/>
      <c r="C626" s="73"/>
      <c r="D626" s="68"/>
      <c r="E626" s="69"/>
      <c r="F626" s="70"/>
      <c r="G626" s="70"/>
      <c r="H626" s="319"/>
      <c r="I626" s="320"/>
    </row>
    <row r="627" spans="1:9" ht="16.149999999999999" customHeight="1">
      <c r="A627" s="62"/>
      <c r="B627" s="29"/>
      <c r="C627" s="63"/>
      <c r="D627" s="64"/>
      <c r="E627" s="37"/>
      <c r="F627" s="32"/>
      <c r="G627" s="31"/>
      <c r="H627" s="315"/>
      <c r="I627" s="316"/>
    </row>
    <row r="628" spans="1:9" ht="16.149999999999999" customHeight="1">
      <c r="A628" s="65"/>
      <c r="B628" s="66"/>
      <c r="C628" s="67"/>
      <c r="D628" s="68"/>
      <c r="E628" s="69"/>
      <c r="F628" s="70"/>
      <c r="G628" s="70"/>
      <c r="H628" s="128"/>
      <c r="I628" s="71"/>
    </row>
    <row r="629" spans="1:9" ht="16.149999999999999" customHeight="1">
      <c r="A629" s="62"/>
      <c r="B629" s="35"/>
      <c r="C629" s="35"/>
      <c r="D629" s="64"/>
      <c r="E629" s="37"/>
      <c r="F629" s="32"/>
      <c r="G629" s="31"/>
      <c r="H629" s="31"/>
      <c r="I629" s="26"/>
    </row>
    <row r="630" spans="1:9" ht="16.149999999999999" customHeight="1">
      <c r="A630" s="65"/>
      <c r="B630" s="75"/>
      <c r="C630" s="73"/>
      <c r="D630" s="68"/>
      <c r="E630" s="69"/>
      <c r="F630" s="70"/>
      <c r="G630" s="70"/>
      <c r="H630" s="66"/>
      <c r="I630" s="76"/>
    </row>
    <row r="631" spans="1:9" ht="16.149999999999999" customHeight="1">
      <c r="A631" s="62"/>
      <c r="B631" s="29"/>
      <c r="C631" s="63"/>
      <c r="D631" s="64"/>
      <c r="E631" s="37"/>
      <c r="F631" s="32"/>
      <c r="G631" s="31"/>
      <c r="H631" s="315"/>
      <c r="I631" s="316"/>
    </row>
    <row r="632" spans="1:9" ht="16.149999999999999" customHeight="1">
      <c r="A632" s="65"/>
      <c r="B632" s="66"/>
      <c r="C632" s="67"/>
      <c r="D632" s="68"/>
      <c r="E632" s="69"/>
      <c r="F632" s="70"/>
      <c r="G632" s="70"/>
      <c r="H632" s="128"/>
      <c r="I632" s="71"/>
    </row>
    <row r="633" spans="1:9" ht="16.149999999999999" customHeight="1">
      <c r="A633" s="62"/>
      <c r="B633" s="35"/>
      <c r="C633" s="35"/>
      <c r="D633" s="33"/>
      <c r="E633" s="37"/>
      <c r="F633" s="32"/>
      <c r="G633" s="31"/>
      <c r="H633" s="31"/>
      <c r="I633" s="26"/>
    </row>
    <row r="634" spans="1:9" ht="16.149999999999999" customHeight="1">
      <c r="A634" s="65"/>
      <c r="B634" s="75"/>
      <c r="C634" s="73"/>
      <c r="D634" s="77"/>
      <c r="E634" s="78"/>
      <c r="F634" s="78"/>
      <c r="G634" s="70"/>
      <c r="H634" s="66"/>
      <c r="I634" s="71"/>
    </row>
    <row r="635" spans="1:9" ht="16.149999999999999" customHeight="1">
      <c r="A635" s="62"/>
      <c r="B635" s="100"/>
      <c r="C635" s="35"/>
      <c r="D635" s="33"/>
      <c r="E635" s="37"/>
      <c r="F635" s="32"/>
      <c r="G635" s="31"/>
      <c r="H635" s="31"/>
      <c r="I635" s="26"/>
    </row>
    <row r="636" spans="1:9" ht="16.149999999999999" customHeight="1">
      <c r="A636" s="65" t="s">
        <v>21</v>
      </c>
      <c r="B636" s="75"/>
      <c r="C636" s="73"/>
      <c r="D636" s="77"/>
      <c r="E636" s="78"/>
      <c r="F636" s="79">
        <f>ROUNDDOWN(F614+F616+F618+F620,0)</f>
        <v>0</v>
      </c>
      <c r="G636" s="70"/>
      <c r="H636" s="66"/>
      <c r="I636" s="71"/>
    </row>
    <row r="637" spans="1:9" ht="16.149999999999999" customHeight="1">
      <c r="A637" s="34"/>
      <c r="B637" s="35"/>
      <c r="C637" s="35"/>
      <c r="D637" s="36"/>
      <c r="E637" s="37"/>
      <c r="F637" s="38"/>
      <c r="G637" s="31"/>
      <c r="H637" s="87"/>
      <c r="I637" s="39"/>
    </row>
    <row r="638" spans="1:9" ht="16.149999999999999" customHeight="1">
      <c r="A638" s="80"/>
      <c r="B638" s="40"/>
      <c r="C638" s="40"/>
      <c r="D638" s="41"/>
      <c r="E638" s="42"/>
      <c r="F638" s="81"/>
      <c r="G638" s="81"/>
      <c r="H638" s="88"/>
      <c r="I638" s="43"/>
    </row>
    <row r="639" spans="1:9" ht="16.149999999999999" customHeight="1">
      <c r="A639" s="82"/>
      <c r="B639" s="100"/>
      <c r="C639" s="44"/>
      <c r="D639" s="45"/>
      <c r="E639" s="46"/>
      <c r="F639" s="47"/>
      <c r="G639" s="47"/>
      <c r="H639" s="45"/>
      <c r="I639" s="48"/>
    </row>
    <row r="640" spans="1:9" ht="16.149999999999999" customHeight="1" thickBot="1">
      <c r="A640" s="83"/>
      <c r="B640" s="89"/>
      <c r="C640" s="49"/>
      <c r="D640" s="50"/>
      <c r="E640" s="51"/>
      <c r="F640" s="84"/>
      <c r="G640" s="85"/>
      <c r="H640" s="50"/>
      <c r="I640" s="52"/>
    </row>
    <row r="641" ht="16.149999999999999" customHeight="1" thickTop="1"/>
    <row r="661" spans="1:9" ht="16.149999999999999" customHeight="1">
      <c r="A661" s="126"/>
      <c r="B661" s="126"/>
      <c r="C661" s="126"/>
      <c r="D661" s="126"/>
      <c r="E661" s="126"/>
      <c r="F661" s="126"/>
      <c r="G661" s="126"/>
      <c r="H661" s="126"/>
      <c r="I661" s="126"/>
    </row>
    <row r="662" spans="1:9" ht="16.149999999999999" customHeight="1">
      <c r="A662" s="126"/>
      <c r="B662" s="126"/>
      <c r="C662" s="126"/>
      <c r="D662" s="126"/>
      <c r="E662" s="126"/>
      <c r="F662" s="126"/>
      <c r="G662" s="126"/>
      <c r="H662" s="126"/>
      <c r="I662" s="126"/>
    </row>
    <row r="663" spans="1:9" ht="16.149999999999999" customHeight="1">
      <c r="A663" s="126"/>
      <c r="B663" s="126"/>
      <c r="C663" s="126"/>
      <c r="D663" s="126"/>
      <c r="E663" s="126"/>
      <c r="F663" s="126"/>
      <c r="G663" s="126"/>
      <c r="H663" s="126"/>
      <c r="I663" s="126"/>
    </row>
    <row r="664" spans="1:9" ht="16.149999999999999" customHeight="1">
      <c r="A664" s="126"/>
      <c r="B664" s="126"/>
      <c r="C664" s="126"/>
      <c r="D664" s="126"/>
      <c r="E664" s="126"/>
      <c r="F664" s="126"/>
      <c r="G664" s="126"/>
      <c r="H664" s="126"/>
      <c r="I664" s="126"/>
    </row>
    <row r="665" spans="1:9" ht="16.149999999999999" customHeight="1">
      <c r="A665" s="126"/>
      <c r="B665" s="126"/>
      <c r="C665" s="126"/>
      <c r="D665" s="126"/>
      <c r="E665" s="126"/>
      <c r="F665" s="126"/>
      <c r="G665" s="126"/>
      <c r="H665" s="126"/>
      <c r="I665" s="126"/>
    </row>
    <row r="666" spans="1:9" ht="16.149999999999999" customHeight="1">
      <c r="A666" s="126"/>
      <c r="B666" s="126"/>
      <c r="C666" s="126"/>
      <c r="D666" s="126"/>
      <c r="E666" s="126"/>
      <c r="F666" s="126"/>
      <c r="G666" s="126"/>
      <c r="H666" s="126"/>
      <c r="I666" s="126"/>
    </row>
    <row r="667" spans="1:9" ht="16.149999999999999" customHeight="1">
      <c r="A667" s="126"/>
      <c r="B667" s="126"/>
      <c r="C667" s="126"/>
      <c r="D667" s="126"/>
      <c r="E667" s="126"/>
      <c r="F667" s="126"/>
      <c r="G667" s="126"/>
      <c r="H667" s="126"/>
      <c r="I667" s="126"/>
    </row>
    <row r="668" spans="1:9" ht="16.149999999999999" customHeight="1">
      <c r="A668" s="126"/>
      <c r="B668" s="126"/>
      <c r="C668" s="126"/>
      <c r="D668" s="126"/>
      <c r="E668" s="126"/>
      <c r="F668" s="126"/>
      <c r="G668" s="126"/>
      <c r="H668" s="126"/>
      <c r="I668" s="126"/>
    </row>
    <row r="669" spans="1:9" ht="16.149999999999999" customHeight="1">
      <c r="A669" s="126"/>
      <c r="B669" s="126"/>
      <c r="C669" s="126"/>
      <c r="D669" s="126"/>
      <c r="E669" s="126"/>
      <c r="F669" s="126"/>
      <c r="G669" s="126"/>
      <c r="H669" s="126"/>
      <c r="I669" s="126"/>
    </row>
    <row r="670" spans="1:9" ht="16.149999999999999" customHeight="1">
      <c r="A670" s="126"/>
      <c r="B670" s="126"/>
      <c r="C670" s="126"/>
      <c r="D670" s="126"/>
      <c r="E670" s="126"/>
      <c r="F670" s="126"/>
      <c r="G670" s="126"/>
      <c r="H670" s="126"/>
      <c r="I670" s="126"/>
    </row>
    <row r="671" spans="1:9" ht="16.149999999999999" customHeight="1">
      <c r="A671" s="126"/>
      <c r="B671" s="126"/>
      <c r="C671" s="126"/>
      <c r="D671" s="126"/>
      <c r="E671" s="126"/>
      <c r="F671" s="126"/>
      <c r="G671" s="126"/>
      <c r="H671" s="126"/>
      <c r="I671" s="126"/>
    </row>
    <row r="672" spans="1:9" ht="16.149999999999999" customHeight="1">
      <c r="A672" s="126"/>
      <c r="B672" s="126"/>
      <c r="C672" s="126"/>
      <c r="D672" s="126"/>
      <c r="E672" s="126"/>
      <c r="F672" s="126"/>
      <c r="G672" s="126"/>
      <c r="H672" s="126"/>
      <c r="I672" s="126"/>
    </row>
  </sheetData>
  <mergeCells count="206">
    <mergeCell ref="B35:E35"/>
    <mergeCell ref="H624:I624"/>
    <mergeCell ref="H626:I626"/>
    <mergeCell ref="H627:I627"/>
    <mergeCell ref="H631:I631"/>
    <mergeCell ref="H563:I563"/>
    <mergeCell ref="H567:I567"/>
    <mergeCell ref="H609:I609"/>
    <mergeCell ref="B610:E610"/>
    <mergeCell ref="F610:G610"/>
    <mergeCell ref="H610:I610"/>
    <mergeCell ref="H611:I611"/>
    <mergeCell ref="H619:I619"/>
    <mergeCell ref="H620:I620"/>
    <mergeCell ref="H587:I587"/>
    <mergeCell ref="H592:I592"/>
    <mergeCell ref="H594:I594"/>
    <mergeCell ref="H595:I595"/>
    <mergeCell ref="H599:I599"/>
    <mergeCell ref="H577:I577"/>
    <mergeCell ref="B578:E578"/>
    <mergeCell ref="F578:G578"/>
    <mergeCell ref="H578:I578"/>
    <mergeCell ref="H579:I579"/>
    <mergeCell ref="H588:I588"/>
    <mergeCell ref="H545:I545"/>
    <mergeCell ref="B546:E546"/>
    <mergeCell ref="F546:G546"/>
    <mergeCell ref="H546:I546"/>
    <mergeCell ref="H547:I547"/>
    <mergeCell ref="H549:I549"/>
    <mergeCell ref="H553:I553"/>
    <mergeCell ref="H560:I560"/>
    <mergeCell ref="H562:I562"/>
    <mergeCell ref="H521:I521"/>
    <mergeCell ref="H528:I528"/>
    <mergeCell ref="H530:I530"/>
    <mergeCell ref="H531:I531"/>
    <mergeCell ref="H535:I535"/>
    <mergeCell ref="H513:I513"/>
    <mergeCell ref="B514:E514"/>
    <mergeCell ref="F514:G514"/>
    <mergeCell ref="H514:I514"/>
    <mergeCell ref="H515:I515"/>
    <mergeCell ref="H517:I517"/>
    <mergeCell ref="H464:I464"/>
    <mergeCell ref="H466:I466"/>
    <mergeCell ref="H467:I467"/>
    <mergeCell ref="H471:I471"/>
    <mergeCell ref="H449:I449"/>
    <mergeCell ref="B450:E450"/>
    <mergeCell ref="F450:G450"/>
    <mergeCell ref="H450:I450"/>
    <mergeCell ref="H451:I451"/>
    <mergeCell ref="H398:I398"/>
    <mergeCell ref="H399:I399"/>
    <mergeCell ref="H385:I385"/>
    <mergeCell ref="B386:E386"/>
    <mergeCell ref="F386:G386"/>
    <mergeCell ref="H386:I386"/>
    <mergeCell ref="H387:I387"/>
    <mergeCell ref="H457:I457"/>
    <mergeCell ref="H423:I423"/>
    <mergeCell ref="H432:I432"/>
    <mergeCell ref="H434:I434"/>
    <mergeCell ref="H435:I435"/>
    <mergeCell ref="H439:I439"/>
    <mergeCell ref="H417:I417"/>
    <mergeCell ref="B418:E418"/>
    <mergeCell ref="F418:G418"/>
    <mergeCell ref="H418:I418"/>
    <mergeCell ref="H419:I419"/>
    <mergeCell ref="H359:I359"/>
    <mergeCell ref="H368:I368"/>
    <mergeCell ref="H370:I370"/>
    <mergeCell ref="H371:I371"/>
    <mergeCell ref="H375:I375"/>
    <mergeCell ref="H353:I353"/>
    <mergeCell ref="B354:E354"/>
    <mergeCell ref="F354:G354"/>
    <mergeCell ref="H354:I354"/>
    <mergeCell ref="H355:I355"/>
    <mergeCell ref="H327:I327"/>
    <mergeCell ref="H336:I336"/>
    <mergeCell ref="H338:I338"/>
    <mergeCell ref="H339:I339"/>
    <mergeCell ref="H343:I343"/>
    <mergeCell ref="H321:I321"/>
    <mergeCell ref="B322:E322"/>
    <mergeCell ref="F322:G322"/>
    <mergeCell ref="H322:I322"/>
    <mergeCell ref="H323:I323"/>
    <mergeCell ref="H318:I318"/>
    <mergeCell ref="H289:I289"/>
    <mergeCell ref="B290:E290"/>
    <mergeCell ref="F290:G290"/>
    <mergeCell ref="H290:I290"/>
    <mergeCell ref="H291:I291"/>
    <mergeCell ref="H302:I302"/>
    <mergeCell ref="H317:I317"/>
    <mergeCell ref="H303:I303"/>
    <mergeCell ref="H274:I274"/>
    <mergeCell ref="H275:I275"/>
    <mergeCell ref="H279:I279"/>
    <mergeCell ref="F258:G258"/>
    <mergeCell ref="H258:I258"/>
    <mergeCell ref="H259:I259"/>
    <mergeCell ref="H265:I265"/>
    <mergeCell ref="H272:I272"/>
    <mergeCell ref="B98:E98"/>
    <mergeCell ref="H194:I194"/>
    <mergeCell ref="H195:I195"/>
    <mergeCell ref="H176:I176"/>
    <mergeCell ref="H178:I178"/>
    <mergeCell ref="H179:I179"/>
    <mergeCell ref="H183:I183"/>
    <mergeCell ref="H157:I157"/>
    <mergeCell ref="H158:I158"/>
    <mergeCell ref="F162:G162"/>
    <mergeCell ref="H162:I162"/>
    <mergeCell ref="H163:I163"/>
    <mergeCell ref="H169:I169"/>
    <mergeCell ref="F130:G130"/>
    <mergeCell ref="F98:G98"/>
    <mergeCell ref="H161:I161"/>
    <mergeCell ref="B66:E66"/>
    <mergeCell ref="B34:E34"/>
    <mergeCell ref="B2:E2"/>
    <mergeCell ref="H225:I225"/>
    <mergeCell ref="H222:I222"/>
    <mergeCell ref="B194:E194"/>
    <mergeCell ref="B482:E482"/>
    <mergeCell ref="B162:E162"/>
    <mergeCell ref="B130:E130"/>
    <mergeCell ref="B226:E226"/>
    <mergeCell ref="F226:G226"/>
    <mergeCell ref="H226:I226"/>
    <mergeCell ref="H227:I227"/>
    <mergeCell ref="H231:I231"/>
    <mergeCell ref="H240:I240"/>
    <mergeCell ref="H242:I242"/>
    <mergeCell ref="H243:I243"/>
    <mergeCell ref="H247:I247"/>
    <mergeCell ref="H257:I257"/>
    <mergeCell ref="B258:E258"/>
    <mergeCell ref="H206:I206"/>
    <mergeCell ref="H221:I221"/>
    <mergeCell ref="H193:I193"/>
    <mergeCell ref="F194:G194"/>
    <mergeCell ref="H489:I489"/>
    <mergeCell ref="H496:I496"/>
    <mergeCell ref="H498:I498"/>
    <mergeCell ref="H499:I499"/>
    <mergeCell ref="H503:I503"/>
    <mergeCell ref="H481:I481"/>
    <mergeCell ref="F482:G482"/>
    <mergeCell ref="H482:I482"/>
    <mergeCell ref="H483:I483"/>
    <mergeCell ref="H485:I485"/>
    <mergeCell ref="H486:I486"/>
    <mergeCell ref="H71:I71"/>
    <mergeCell ref="H98:I98"/>
    <mergeCell ref="H99:I99"/>
    <mergeCell ref="H112:I112"/>
    <mergeCell ref="H80:I80"/>
    <mergeCell ref="H82:I82"/>
    <mergeCell ref="H83:I83"/>
    <mergeCell ref="H87:I87"/>
    <mergeCell ref="H97:I97"/>
    <mergeCell ref="H105:I105"/>
    <mergeCell ref="H142:I142"/>
    <mergeCell ref="H143:I143"/>
    <mergeCell ref="H145:I145"/>
    <mergeCell ref="H147:I147"/>
    <mergeCell ref="H129:I129"/>
    <mergeCell ref="H130:I130"/>
    <mergeCell ref="H131:I131"/>
    <mergeCell ref="H114:I114"/>
    <mergeCell ref="H115:I115"/>
    <mergeCell ref="H119:I119"/>
    <mergeCell ref="H65:I65"/>
    <mergeCell ref="F66:G66"/>
    <mergeCell ref="H66:I66"/>
    <mergeCell ref="H67:I67"/>
    <mergeCell ref="H55:I55"/>
    <mergeCell ref="H13:I13"/>
    <mergeCell ref="H11:I11"/>
    <mergeCell ref="H29:I29"/>
    <mergeCell ref="H48:I48"/>
    <mergeCell ref="H50:I50"/>
    <mergeCell ref="H51:I51"/>
    <mergeCell ref="H35:I35"/>
    <mergeCell ref="H53:I53"/>
    <mergeCell ref="H61:I61"/>
    <mergeCell ref="H62:I62"/>
    <mergeCell ref="H63:I63"/>
    <mergeCell ref="H1:I1"/>
    <mergeCell ref="H2:I2"/>
    <mergeCell ref="H33:I33"/>
    <mergeCell ref="H6:I6"/>
    <mergeCell ref="H8:I8"/>
    <mergeCell ref="H10:I10"/>
    <mergeCell ref="H34:I34"/>
    <mergeCell ref="F2:G2"/>
    <mergeCell ref="F34:G34"/>
    <mergeCell ref="H3:I3"/>
  </mergeCells>
  <phoneticPr fontId="5"/>
  <pageMargins left="0.51181102362204722" right="0.31496062992125984" top="0.55118110236220474" bottom="0" header="0.31496062992125984" footer="0.31496062992125984"/>
  <pageSetup paperSize="9" orientation="landscape" r:id="rId1"/>
  <rowBreaks count="19" manualBreakCount="19">
    <brk id="32" max="8" man="1"/>
    <brk id="64" max="8" man="1"/>
    <brk id="96" max="8" man="1"/>
    <brk id="128" max="8" man="1"/>
    <brk id="160" max="8" man="1"/>
    <brk id="192" max="8" man="1"/>
    <brk id="224" max="8" man="1"/>
    <brk id="256" max="8" man="1"/>
    <brk id="288" max="8" man="1"/>
    <brk id="320" max="8" man="1"/>
    <brk id="352" max="8" man="1"/>
    <brk id="384" max="8" man="1"/>
    <brk id="416" max="8" man="1"/>
    <brk id="448" max="8" man="1"/>
    <brk id="480" max="8" man="1"/>
    <brk id="512" max="8" man="1"/>
    <brk id="544" max="8" man="1"/>
    <brk id="576" max="8" man="1"/>
    <brk id="608"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仕様書</vt:lpstr>
      <vt:lpstr>設計書（鏡）</vt:lpstr>
      <vt:lpstr>内訳表</vt:lpstr>
      <vt:lpstr>代価表</vt:lpstr>
      <vt:lpstr>'設計書（鏡）'!Print_Area</vt:lpstr>
      <vt:lpstr>代価表!Print_Area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道路管理課</cp:lastModifiedBy>
  <cp:lastPrinted>2025-04-02T07:57:13Z</cp:lastPrinted>
  <dcterms:created xsi:type="dcterms:W3CDTF">2022-04-14T00:41:25Z</dcterms:created>
  <dcterms:modified xsi:type="dcterms:W3CDTF">2025-04-08T08:37:22Z</dcterms:modified>
</cp:coreProperties>
</file>