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codeName="ThisWorkbook"/>
  <mc:AlternateContent xmlns:mc="http://schemas.openxmlformats.org/markup-compatibility/2006">
    <mc:Choice Requires="x15">
      <x15ac:absPath xmlns:x15ac="http://schemas.microsoft.com/office/spreadsheetml/2010/11/ac" url="C:\Users\suidou\Desktop\01業務係\"/>
    </mc:Choice>
  </mc:AlternateContent>
  <xr:revisionPtr revIDLastSave="0" documentId="8_{BCB819A8-EE44-4DF7-AA2B-F85C95AB6532}" xr6:coauthVersionLast="36" xr6:coauthVersionMax="36" xr10:uidLastSave="{00000000-0000-0000-0000-000000000000}"/>
  <workbookProtection workbookAlgorithmName="SHA-512" workbookHashValue="QUXSSdrKNNfGKs+nB7qRTEBYfvn//2doRKH8WmLz9ZMULsE9hDOkYsG92xcDhxUVtZhWPqSB7Qtc1SUUDxGfYQ==" workbookSaltValue="Nd4Y6RjECyBnPVvKaV1iMg==" workbookSpinCount="100000" lockStructure="1"/>
  <bookViews>
    <workbookView xWindow="0" yWindow="0" windowWidth="23040" windowHeight="891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<sst xmlns="http://schemas.openxmlformats.org/spreadsheetml/2006/main" count="228" uniqueCount="114">
  <si>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</si>
  <si>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</si>
  <si>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</si>
  <si>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</si>
  <si>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</si>
  <si>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</si>
  <si>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</si>
  <si>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</si>
  <si>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</si>
  <si>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</si>
  <si>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</si>
  <si>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</si>
  <si>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</si>
  <si>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</si>
  <si>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</si>
  <si>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</si>
  <si>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</si>
  <si>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</si>
  <si>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</si>
  <si>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</si>
  <si>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</si>
  <si>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</si>
  <si>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</si>
  <si>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</si>
  <si>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</si>
  <si>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</si>
  <si>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</si>
  <si>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</si>
  <si>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</si>
  <si>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</si>
  <si>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</si>
  <si>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</si>
  <si>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</si>
  <si>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</si>
  <si>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</si>
  <si>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</si>
  <si>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</si>
  <si>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</si>
  <si>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</si>
  <si>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</si>
  <si>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</si>
  <si>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</si>
  <si>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</si>
  <si>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</si>
  <si>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</si>
  <si>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</si>
  <si>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</si>
  <si>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</si>
  <si>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</si>
  <si>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</si>
  <si>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</si>
  <si>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</si>
  <si>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</si>
  <si>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</si>
  <si>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</si>
  <si>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</si>
  <si>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</si>
  <si>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</si>
  <si>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</si>
  <si>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</si>
  <si>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</si>
  <si>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</si>
  <si>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</si>
  <si>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</si>
  <si>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</si>
  <si>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</si>
  <si>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</si>
  <si>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</si>
  <si>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</si>
  <si>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</si>
  <si>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</si>
  <si>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</si>
  <si>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</si>
  <si>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</si>
  <si>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</si>
  <si>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</si>
  <si>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</si>
  <si>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</si>
  <si>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</si>
  <si>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</si>
  <si>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</si>
  <si>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</si>
  <si>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</si>
  <si>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</si>
  <si>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</si>
  <si>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</si>
  <si>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</si>
  <si>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</si>
  <si>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</si>
  <si>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</si>
  <si>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</si>
  <si>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</si>
  <si>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</si>
  <si>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土浦市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</si>
  <si>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</si>
  <si>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</si>
  <si>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</si>
  <si>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</si>
  <si>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</si>
  <si>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</si>
  <si>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</si>
  <si>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</si>
  <si>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</si>
  <si>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</si>
  <si>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</si>
  <si>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</si>
  <si>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</si>
  <si>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</si>
  <si>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</si>
  <si>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</si>
  <si>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</si>
  <si>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経営の健全性・効率性は、全国平均や類似団体平均値と比較し低い数値を表している指標も見受けられるが、おおむね良好である。
　有収率は全国平均や類似団体平均値と比べ高い水準を維持している。これは、漏水調査による修繕が進み、無効水量が減少しているためと考えられる。今後は、既存の配水管や配水場の老朽化に伴い、維持管理に係る経費も増加することが予測される一方で、経営基盤の根幹をなす給水収益の大幅な伸びは期待できない状況にある。
　このような状況下においては、現在は安定した経営状態を維持しているとはいえ、将来的には経営環境が厳しいものになると考えられる。健全経営を続けていくため、長期的な視点で施設の維持更新の時期や費用の把握に努めていく必要がある。</t>
  </si>
  <si>
    <t>①有形固定資産減価償却率は、全国平均や類似団体平均値と比較すると低く、法定耐用年数に近い資産が比較的に少ないことを示しているが、毎年上昇傾向にある。資産の更新の必要性が高まっていることを意味することから、令和2年度に策定し、令和7年度に中間見直しを実施しているアセットマネジメントを基に、長期的な視野を持って事業運営にあたる必要がある。
②管路経年化率は、類似団体と比較して低い数値であるが、年々増加している。近い将来一斉に耐用年数を迎える管路の需要に対応できるよう、財源の確保や経営に与える影響を考慮し、より効果的な老朽管路の更新に取り組んでまいりたい。
③管路更新率は、全国平均や類似団体平均値と比べ低い数値となっている。アセットマネジメントを基に、重要度・優先度を考慮した更新計画を立てていく必要がある。</t>
    <rPh sb="14" eb="16">
      <t>ゼンコク</t>
    </rPh>
    <rPh sb="16" eb="18">
      <t>ヘイキン</t>
    </rPh>
    <rPh sb="112" eb="114">
      <t>レイワ</t>
    </rPh>
    <rPh sb="115" eb="117">
      <t>ネンド</t>
    </rPh>
    <rPh sb="118" eb="122">
      <t>チュウカンミナオ</t>
    </rPh>
    <rPh sb="124" eb="126">
      <t>ジッシ</t>
    </rPh>
    <phoneticPr fontId="4"/>
  </si>
  <si>
    <t>①経常収支比率は、基準値となる100％を上回り良好な経営状況を表す結果となったが、類似団体平均を下回る状態が続いている。令和6年度は人件費等の費用増加に加え、工業用給水収益が大きく減少したことから、減収減益となり、経常収支比率は悪化した。一方で、漏水修理費等は減少し、家事用・営業用給水収益は増収であった。今後も給水収益を原資とした財源の確保に留意しながら継続的に施設更新を実施してまいりたい。
③流動比率は、類似団体より低い水準が続いており、令和6年度は前年比で大きく下落しているが、これは2カ年で実施した配水場の設備更新をはじめとした工事費の支払いの増加によるものである。下落したものの基準値である100％は安定して上回っていることから、今後も現状の支払能力を維持しつつ、老朽化した管路等の整備を積極的に推進してまいりたい。
④企業債残高対給水収益比率は、類似団体と比べても低い数値を示し、企業債残高が少額であることを表しているが、今後も一定の借入を考慮に入れた投資計画を適宜構築していく必要があると考えられる。
⑥給水原価は、全国平均および類似団体と比較すると高い数値である。当市において、受水費に次ぐ費用を構成している減価償却費について、将来的に増加傾向が予想されるため、効率経営による人件費の削減や漏水の早期発見・修繕による有収率の向上を図る。
⑦施設利用率は、ほぼ前年並み数値であるが、類似団体よりも低い数値で推移している。将来の給水人口縮小等に伴う配水量の減少を見据え、今後は適切な施設規模を把握していく必要がある。</t>
    <rPh sb="66" eb="69">
      <t>ジンケンヒ</t>
    </rPh>
    <rPh sb="69" eb="70">
      <t>トウ</t>
    </rPh>
    <rPh sb="71" eb="75">
      <t>ヒヨウゾウカ</t>
    </rPh>
    <rPh sb="76" eb="77">
      <t>クワ</t>
    </rPh>
    <rPh sb="79" eb="82">
      <t>コウギョウヨウ</t>
    </rPh>
    <rPh sb="82" eb="86">
      <t>キュウスイシュウエキ</t>
    </rPh>
    <rPh sb="87" eb="88">
      <t>オオ</t>
    </rPh>
    <rPh sb="90" eb="92">
      <t>ゲンショウ</t>
    </rPh>
    <rPh sb="99" eb="100">
      <t>ゲン</t>
    </rPh>
    <rPh sb="119" eb="121">
      <t>イッポウ</t>
    </rPh>
    <rPh sb="123" eb="127">
      <t>ロウスイシュウリ</t>
    </rPh>
    <rPh sb="128" eb="129">
      <t>トウ</t>
    </rPh>
    <rPh sb="130" eb="132">
      <t>ゲンショウ</t>
    </rPh>
    <rPh sb="134" eb="137">
      <t>カジヨウ</t>
    </rPh>
    <rPh sb="138" eb="143">
      <t>エイギョウヨウキュウスイ</t>
    </rPh>
    <rPh sb="143" eb="145">
      <t>シュウエキ</t>
    </rPh>
    <rPh sb="146" eb="148">
      <t>ゾウシュウ</t>
    </rPh>
    <rPh sb="153" eb="155">
      <t>コンゴ</t>
    </rPh>
    <rPh sb="222" eb="224">
      <t>レイワ</t>
    </rPh>
    <rPh sb="225" eb="227">
      <t>ネンド</t>
    </rPh>
    <rPh sb="229" eb="230">
      <t>ネン</t>
    </rPh>
    <rPh sb="232" eb="233">
      <t>オオ</t>
    </rPh>
    <rPh sb="235" eb="237">
      <t>ゲラク</t>
    </rPh>
    <rPh sb="248" eb="249">
      <t>ネン</t>
    </rPh>
    <rPh sb="250" eb="252">
      <t>ジッシ</t>
    </rPh>
    <rPh sb="254" eb="257">
      <t>ハイスイジョウ</t>
    </rPh>
    <rPh sb="288" eb="290">
      <t>ゲラク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</si>
</sst>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0.62</c:v>
                </c:pt>
                <c:pt idx="1">
                  <c:v>0.44</c:v>
                </c:pt>
                <c:pt idx="2">
                  <c:v>0.35</c:v>
                </c:pt>
                <c:pt idx="3">
                  <c:v>0.27</c:v>
                </c:pt>
                <c:pt idx="4">
                  <c:v>0.2</c:v>
                </c:pt>
              </c:numCache>
            </c:numRef>
          </c:val>
          <c:extLst>
            <c:ext xmlns:c16="http://schemas.microsoft.com/office/drawing/2014/chart" uri="{C3380CC4-5D6E-409C-BE32-E72D297353CC}">
              <c16:uniqueId val="{00000000-3A0C-4322-8262-05D626FDD01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3A0C-4322-8262-05D626FDD01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57.56</c:v>
                </c:pt>
                <c:pt idx="1">
                  <c:v>57.6</c:v>
                </c:pt>
                <c:pt idx="2">
                  <c:v>57.44</c:v>
                </c:pt>
                <c:pt idx="3">
                  <c:v>56.94</c:v>
                </c:pt>
                <c:pt idx="4">
                  <c:v>57.87</c:v>
                </c:pt>
              </c:numCache>
            </c:numRef>
          </c:val>
          <c:extLst>
            <c:ext xmlns:c16="http://schemas.microsoft.com/office/drawing/2014/chart" uri="{C3380CC4-5D6E-409C-BE32-E72D297353CC}">
              <c16:uniqueId val="{00000000-BFCE-4C64-845B-C1CAB728878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BFCE-4C64-845B-C1CAB728878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94.22</c:v>
                </c:pt>
                <c:pt idx="1">
                  <c:v>94.51</c:v>
                </c:pt>
                <c:pt idx="2">
                  <c:v>94.53</c:v>
                </c:pt>
                <c:pt idx="3">
                  <c:v>95.6</c:v>
                </c:pt>
                <c:pt idx="4">
                  <c:v>94.08</c:v>
                </c:pt>
              </c:numCache>
            </c:numRef>
          </c:val>
          <c:extLst>
            <c:ext xmlns:c16="http://schemas.microsoft.com/office/drawing/2014/chart" uri="{C3380CC4-5D6E-409C-BE32-E72D297353CC}">
              <c16:uniqueId val="{00000000-B508-4A99-B1BB-99ECC32318B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B508-4A99-B1BB-99ECC32318B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101.91</c:v>
                </c:pt>
                <c:pt idx="1">
                  <c:v>105.08</c:v>
                </c:pt>
                <c:pt idx="2">
                  <c:v>106.2</c:v>
                </c:pt>
                <c:pt idx="3">
                  <c:v>103.99</c:v>
                </c:pt>
                <c:pt idx="4">
                  <c:v>103.16</c:v>
                </c:pt>
              </c:numCache>
            </c:numRef>
          </c:val>
          <c:extLst>
            <c:ext xmlns:c16="http://schemas.microsoft.com/office/drawing/2014/chart" uri="{C3380CC4-5D6E-409C-BE32-E72D297353CC}">
              <c16:uniqueId val="{00000000-3B4A-4E6E-922E-05B2AC37F50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3B4A-4E6E-922E-05B2AC37F50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46.55</c:v>
                </c:pt>
                <c:pt idx="1">
                  <c:v>47.9</c:v>
                </c:pt>
                <c:pt idx="2">
                  <c:v>48.99</c:v>
                </c:pt>
                <c:pt idx="3">
                  <c:v>50.41</c:v>
                </c:pt>
                <c:pt idx="4">
                  <c:v>50.95</c:v>
                </c:pt>
              </c:numCache>
            </c:numRef>
          </c:val>
          <c:extLst>
            <c:ext xmlns:c16="http://schemas.microsoft.com/office/drawing/2014/chart" uri="{C3380CC4-5D6E-409C-BE32-E72D297353CC}">
              <c16:uniqueId val="{00000000-2655-419A-90E8-32FA9763A59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2655-419A-90E8-32FA9763A59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12.57</c:v>
                </c:pt>
                <c:pt idx="1">
                  <c:v>14.76</c:v>
                </c:pt>
                <c:pt idx="2">
                  <c:v>20.45</c:v>
                </c:pt>
                <c:pt idx="3">
                  <c:v>22.9</c:v>
                </c:pt>
                <c:pt idx="4">
                  <c:v>24.87</c:v>
                </c:pt>
              </c:numCache>
            </c:numRef>
          </c:val>
          <c:extLst>
            <c:ext xmlns:c16="http://schemas.microsoft.com/office/drawing/2014/chart" uri="{C3380CC4-5D6E-409C-BE32-E72D297353CC}">
              <c16:uniqueId val="{00000000-22C0-44A0-8CF3-24C6B0F77A2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22C0-44A0-8CF3-24C6B0F77A2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B4-4D0C-BE30-C12B40EC5C3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D1B4-4D0C-BE30-C12B40EC5C3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277.93</c:v>
                </c:pt>
                <c:pt idx="1">
                  <c:v>319.36</c:v>
                </c:pt>
                <c:pt idx="2">
                  <c:v>319.2</c:v>
                </c:pt>
                <c:pt idx="3">
                  <c:v>363.14</c:v>
                </c:pt>
                <c:pt idx="4">
                  <c:v>252.96</c:v>
                </c:pt>
              </c:numCache>
            </c:numRef>
          </c:val>
          <c:extLst>
            <c:ext xmlns:c16="http://schemas.microsoft.com/office/drawing/2014/chart" uri="{C3380CC4-5D6E-409C-BE32-E72D297353CC}">
              <c16:uniqueId val="{00000000-FAC0-48CF-8898-F45AA3C0715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FAC0-48CF-8898-F45AA3C0715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185.33</c:v>
                </c:pt>
                <c:pt idx="1">
                  <c:v>178.45</c:v>
                </c:pt>
                <c:pt idx="2">
                  <c:v>175.13</c:v>
                </c:pt>
                <c:pt idx="3">
                  <c:v>164.72</c:v>
                </c:pt>
                <c:pt idx="4">
                  <c:v>157.07</c:v>
                </c:pt>
              </c:numCache>
            </c:numRef>
          </c:val>
          <c:extLst>
            <c:ext xmlns:c16="http://schemas.microsoft.com/office/drawing/2014/chart" uri="{C3380CC4-5D6E-409C-BE32-E72D297353CC}">
              <c16:uniqueId val="{00000000-C839-4249-9686-3DC3F76DAED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C839-4249-9686-3DC3F76DAED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99.18</c:v>
                </c:pt>
                <c:pt idx="1">
                  <c:v>102.46</c:v>
                </c:pt>
                <c:pt idx="2">
                  <c:v>103.14</c:v>
                </c:pt>
                <c:pt idx="3">
                  <c:v>101.55</c:v>
                </c:pt>
                <c:pt idx="4">
                  <c:v>100.97</c:v>
                </c:pt>
              </c:numCache>
            </c:numRef>
          </c:val>
          <c:extLst>
            <c:ext xmlns:c16="http://schemas.microsoft.com/office/drawing/2014/chart" uri="{C3380CC4-5D6E-409C-BE32-E72D297353CC}">
              <c16:uniqueId val="{00000000-7EEB-413A-AA25-5736C10E588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7EEB-413A-AA25-5736C10E588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226.76</c:v>
                </c:pt>
                <c:pt idx="1">
                  <c:v>220.52</c:v>
                </c:pt>
                <c:pt idx="2">
                  <c:v>218.7</c:v>
                </c:pt>
                <c:pt idx="3">
                  <c:v>222.03</c:v>
                </c:pt>
                <c:pt idx="4">
                  <c:v>223.01</c:v>
                </c:pt>
              </c:numCache>
            </c:numRef>
          </c:val>
          <c:extLst>
            <c:ext xmlns:c16="http://schemas.microsoft.com/office/drawing/2014/chart" uri="{C3380CC4-5D6E-409C-BE32-E72D297353CC}">
              <c16:uniqueId val="{00000000-CA17-4864-9552-0BF120A7410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CA17-4864-9552-0BF120A7410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0"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2">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2">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2" t="str">
        <f>データ!H6</f>
        <v>茨城県　土浦市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1"/>
      <c r="D7" s="51"/>
      <c r="E7" s="51"/>
      <c r="F7" s="51"/>
      <c r="G7" s="51"/>
      <c r="H7" s="51"/>
      <c r="I7" s="50" t="s">
        <v>2</v>
      </c>
      <c r="J7" s="51"/>
      <c r="K7" s="51"/>
      <c r="L7" s="51"/>
      <c r="M7" s="51"/>
      <c r="N7" s="51"/>
      <c r="O7" s="72"/>
      <c r="P7" s="52" t="s">
        <v>3</v>
      </c>
      <c r="Q7" s="52"/>
      <c r="R7" s="52"/>
      <c r="S7" s="52"/>
      <c r="T7" s="52"/>
      <c r="U7" s="52"/>
      <c r="V7" s="52"/>
      <c r="W7" s="52" t="s">
        <v>4</v>
      </c>
      <c r="X7" s="52"/>
      <c r="Y7" s="52"/>
      <c r="Z7" s="52"/>
      <c r="AA7" s="52"/>
      <c r="AB7" s="52"/>
      <c r="AC7" s="52"/>
      <c r="AD7" s="52" t="s">
        <v>5</v>
      </c>
      <c r="AE7" s="52"/>
      <c r="AF7" s="52"/>
      <c r="AG7" s="52"/>
      <c r="AH7" s="52"/>
      <c r="AI7" s="52"/>
      <c r="AJ7" s="52"/>
      <c r="AK7" s="2"/>
      <c r="AL7" s="52" t="s">
        <v>6</v>
      </c>
      <c r="AM7" s="52"/>
      <c r="AN7" s="52"/>
      <c r="AO7" s="52"/>
      <c r="AP7" s="52"/>
      <c r="AQ7" s="52"/>
      <c r="AR7" s="52"/>
      <c r="AS7" s="52"/>
      <c r="AT7" s="50" t="s">
        <v>7</v>
      </c>
      <c r="AU7" s="51"/>
      <c r="AV7" s="51"/>
      <c r="AW7" s="51"/>
      <c r="AX7" s="51"/>
      <c r="AY7" s="51"/>
      <c r="AZ7" s="51"/>
      <c r="BA7" s="51"/>
      <c r="BB7" s="52" t="s">
        <v>8</v>
      </c>
      <c r="BC7" s="52"/>
      <c r="BD7" s="52"/>
      <c r="BE7" s="52"/>
      <c r="BF7" s="52"/>
      <c r="BG7" s="52"/>
      <c r="BH7" s="52"/>
      <c r="BI7" s="52"/>
      <c r="BJ7" s="3"/>
      <c r="BK7" s="3"/>
      <c r="BL7" s="84" t="s">
        <v>9</v>
      </c>
      <c r="BM7" s="85"/>
      <c r="BN7" s="85"/>
      <c r="BO7" s="85"/>
      <c r="BP7" s="85"/>
      <c r="BQ7" s="85"/>
      <c r="BR7" s="85"/>
      <c r="BS7" s="85"/>
      <c r="BT7" s="85"/>
      <c r="BU7" s="85"/>
      <c r="BV7" s="85"/>
      <c r="BW7" s="85"/>
      <c r="BX7" s="85"/>
      <c r="BY7" s="86"/>
    </row>
    <row r="8" spans="1:78" ht="18.75" customHeight="1" x14ac:dyDescent="0.2">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A3</v>
      </c>
      <c r="X8" s="80"/>
      <c r="Y8" s="80"/>
      <c r="Z8" s="80"/>
      <c r="AA8" s="80"/>
      <c r="AB8" s="80"/>
      <c r="AC8" s="80"/>
      <c r="AD8" s="80" t="str">
        <f>データ!$M$6</f>
        <v>非設置</v>
      </c>
      <c r="AE8" s="80"/>
      <c r="AF8" s="80"/>
      <c r="AG8" s="80"/>
      <c r="AH8" s="80"/>
      <c r="AI8" s="80"/>
      <c r="AJ8" s="80"/>
      <c r="AK8" s="2"/>
      <c r="AL8" s="71">
        <f>データ!$R$6</f>
        <v>141571</v>
      </c>
      <c r="AM8" s="71"/>
      <c r="AN8" s="71"/>
      <c r="AO8" s="71"/>
      <c r="AP8" s="71"/>
      <c r="AQ8" s="71"/>
      <c r="AR8" s="71"/>
      <c r="AS8" s="71"/>
      <c r="AT8" s="36">
        <f>データ!$S$6</f>
        <v>122.89</v>
      </c>
      <c r="AU8" s="37"/>
      <c r="AV8" s="37"/>
      <c r="AW8" s="37"/>
      <c r="AX8" s="37"/>
      <c r="AY8" s="37"/>
      <c r="AZ8" s="37"/>
      <c r="BA8" s="37"/>
      <c r="BB8" s="60">
        <f>データ!$T$6</f>
        <v>1152.01</v>
      </c>
      <c r="BC8" s="60"/>
      <c r="BD8" s="60"/>
      <c r="BE8" s="60"/>
      <c r="BF8" s="60"/>
      <c r="BG8" s="60"/>
      <c r="BH8" s="60"/>
      <c r="BI8" s="60"/>
      <c r="BJ8" s="3"/>
      <c r="BK8" s="3"/>
      <c r="BL8" s="73" t="s">
        <v>10</v>
      </c>
      <c r="BM8" s="74"/>
      <c r="BN8" s="75" t="s">
        <v>11</v>
      </c>
      <c r="BO8" s="75"/>
      <c r="BP8" s="75"/>
      <c r="BQ8" s="75"/>
      <c r="BR8" s="75"/>
      <c r="BS8" s="75"/>
      <c r="BT8" s="75"/>
      <c r="BU8" s="75"/>
      <c r="BV8" s="75"/>
      <c r="BW8" s="75"/>
      <c r="BX8" s="75"/>
      <c r="BY8" s="76"/>
    </row>
    <row r="9" spans="1:78" ht="18.75" customHeight="1" x14ac:dyDescent="0.2">
      <c r="A9" s="2"/>
      <c r="B9" s="50" t="s">
        <v>12</v>
      </c>
      <c r="C9" s="51"/>
      <c r="D9" s="51"/>
      <c r="E9" s="51"/>
      <c r="F9" s="51"/>
      <c r="G9" s="51"/>
      <c r="H9" s="51"/>
      <c r="I9" s="50" t="s">
        <v>13</v>
      </c>
      <c r="J9" s="51"/>
      <c r="K9" s="51"/>
      <c r="L9" s="51"/>
      <c r="M9" s="51"/>
      <c r="N9" s="51"/>
      <c r="O9" s="72"/>
      <c r="P9" s="52" t="s">
        <v>14</v>
      </c>
      <c r="Q9" s="52"/>
      <c r="R9" s="52"/>
      <c r="S9" s="52"/>
      <c r="T9" s="52"/>
      <c r="U9" s="52"/>
      <c r="V9" s="52"/>
      <c r="W9" s="52" t="s">
        <v>15</v>
      </c>
      <c r="X9" s="52"/>
      <c r="Y9" s="52"/>
      <c r="Z9" s="52"/>
      <c r="AA9" s="52"/>
      <c r="AB9" s="52"/>
      <c r="AC9" s="52"/>
      <c r="AD9" s="2"/>
      <c r="AE9" s="2"/>
      <c r="AF9" s="2"/>
      <c r="AG9" s="2"/>
      <c r="AH9" s="2"/>
      <c r="AI9" s="2"/>
      <c r="AJ9" s="2"/>
      <c r="AK9" s="2"/>
      <c r="AL9" s="52" t="s">
        <v>16</v>
      </c>
      <c r="AM9" s="52"/>
      <c r="AN9" s="52"/>
      <c r="AO9" s="52"/>
      <c r="AP9" s="52"/>
      <c r="AQ9" s="52"/>
      <c r="AR9" s="52"/>
      <c r="AS9" s="52"/>
      <c r="AT9" s="50" t="s">
        <v>17</v>
      </c>
      <c r="AU9" s="51"/>
      <c r="AV9" s="51"/>
      <c r="AW9" s="51"/>
      <c r="AX9" s="51"/>
      <c r="AY9" s="51"/>
      <c r="AZ9" s="51"/>
      <c r="BA9" s="51"/>
      <c r="BB9" s="52" t="s">
        <v>18</v>
      </c>
      <c r="BC9" s="52"/>
      <c r="BD9" s="52"/>
      <c r="BE9" s="52"/>
      <c r="BF9" s="52"/>
      <c r="BG9" s="52"/>
      <c r="BH9" s="52"/>
      <c r="BI9" s="52"/>
      <c r="BJ9" s="3"/>
      <c r="BK9" s="3"/>
      <c r="BL9" s="53" t="s">
        <v>19</v>
      </c>
      <c r="BM9" s="54"/>
      <c r="BN9" s="55" t="s">
        <v>20</v>
      </c>
      <c r="BO9" s="55"/>
      <c r="BP9" s="55"/>
      <c r="BQ9" s="55"/>
      <c r="BR9" s="55"/>
      <c r="BS9" s="55"/>
      <c r="BT9" s="55"/>
      <c r="BU9" s="55"/>
      <c r="BV9" s="55"/>
      <c r="BW9" s="55"/>
      <c r="BX9" s="55"/>
      <c r="BY9" s="56"/>
    </row>
    <row r="10" spans="1:78" ht="18.75" customHeight="1" x14ac:dyDescent="0.2">
      <c r="A10" s="2"/>
      <c r="B10" s="36" t="str">
        <f>データ!$N$6</f>
        <v>-</v>
      </c>
      <c r="C10" s="37"/>
      <c r="D10" s="37"/>
      <c r="E10" s="37"/>
      <c r="F10" s="37"/>
      <c r="G10" s="37"/>
      <c r="H10" s="37"/>
      <c r="I10" s="36">
        <f>データ!$O$6</f>
        <v>74.849999999999994</v>
      </c>
      <c r="J10" s="37"/>
      <c r="K10" s="37"/>
      <c r="L10" s="37"/>
      <c r="M10" s="37"/>
      <c r="N10" s="37"/>
      <c r="O10" s="70"/>
      <c r="P10" s="60">
        <f>データ!$P$6</f>
        <v>98.33</v>
      </c>
      <c r="Q10" s="60"/>
      <c r="R10" s="60"/>
      <c r="S10" s="60"/>
      <c r="T10" s="60"/>
      <c r="U10" s="60"/>
      <c r="V10" s="60"/>
      <c r="W10" s="71">
        <f>データ!$Q$6</f>
        <v>4103</v>
      </c>
      <c r="X10" s="71"/>
      <c r="Y10" s="71"/>
      <c r="Z10" s="71"/>
      <c r="AA10" s="71"/>
      <c r="AB10" s="71"/>
      <c r="AC10" s="71"/>
      <c r="AD10" s="2"/>
      <c r="AE10" s="2"/>
      <c r="AF10" s="2"/>
      <c r="AG10" s="2"/>
      <c r="AH10" s="2"/>
      <c r="AI10" s="2"/>
      <c r="AJ10" s="2"/>
      <c r="AK10" s="2"/>
      <c r="AL10" s="71">
        <f>データ!$U$6</f>
        <v>138625</v>
      </c>
      <c r="AM10" s="71"/>
      <c r="AN10" s="71"/>
      <c r="AO10" s="71"/>
      <c r="AP10" s="71"/>
      <c r="AQ10" s="71"/>
      <c r="AR10" s="71"/>
      <c r="AS10" s="71"/>
      <c r="AT10" s="36">
        <f>データ!$V$6</f>
        <v>107.93</v>
      </c>
      <c r="AU10" s="37"/>
      <c r="AV10" s="37"/>
      <c r="AW10" s="37"/>
      <c r="AX10" s="37"/>
      <c r="AY10" s="37"/>
      <c r="AZ10" s="37"/>
      <c r="BA10" s="37"/>
      <c r="BB10" s="60">
        <f>データ!$W$6</f>
        <v>1284.4000000000001</v>
      </c>
      <c r="BC10" s="60"/>
      <c r="BD10" s="60"/>
      <c r="BE10" s="60"/>
      <c r="BF10" s="60"/>
      <c r="BG10" s="60"/>
      <c r="BH10" s="60"/>
      <c r="BI10" s="60"/>
      <c r="BJ10" s="2"/>
      <c r="BK10" s="2"/>
      <c r="BL10" s="61" t="s">
        <v>21</v>
      </c>
      <c r="BM10" s="62"/>
      <c r="BN10" s="63" t="s">
        <v>22</v>
      </c>
      <c r="BO10" s="63"/>
      <c r="BP10" s="63"/>
      <c r="BQ10" s="63"/>
      <c r="BR10" s="63"/>
      <c r="BS10" s="63"/>
      <c r="BT10" s="63"/>
      <c r="BU10" s="63"/>
      <c r="BV10" s="63"/>
      <c r="BW10" s="63"/>
      <c r="BX10" s="63"/>
      <c r="BY10" s="6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30" t="s">
        <v>25</v>
      </c>
      <c r="BM14" s="31"/>
      <c r="BN14" s="31"/>
      <c r="BO14" s="31"/>
      <c r="BP14" s="31"/>
      <c r="BQ14" s="31"/>
      <c r="BR14" s="31"/>
      <c r="BS14" s="31"/>
      <c r="BT14" s="31"/>
      <c r="BU14" s="31"/>
      <c r="BV14" s="31"/>
      <c r="BW14" s="31"/>
      <c r="BX14" s="31"/>
      <c r="BY14" s="31"/>
      <c r="BZ14" s="32"/>
    </row>
    <row r="15" spans="1:78" ht="13.5" customHeight="1" x14ac:dyDescent="0.2">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4" t="s">
        <v>112</v>
      </c>
      <c r="BM47" s="45"/>
      <c r="BN47" s="45"/>
      <c r="BO47" s="45"/>
      <c r="BP47" s="45"/>
      <c r="BQ47" s="45"/>
      <c r="BR47" s="45"/>
      <c r="BS47" s="45"/>
      <c r="BT47" s="45"/>
      <c r="BU47" s="45"/>
      <c r="BV47" s="45"/>
      <c r="BW47" s="45"/>
      <c r="BX47" s="45"/>
      <c r="BY47" s="45"/>
      <c r="BZ47" s="4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4"/>
      <c r="BM48" s="45"/>
      <c r="BN48" s="45"/>
      <c r="BO48" s="45"/>
      <c r="BP48" s="45"/>
      <c r="BQ48" s="45"/>
      <c r="BR48" s="45"/>
      <c r="BS48" s="45"/>
      <c r="BT48" s="45"/>
      <c r="BU48" s="45"/>
      <c r="BV48" s="45"/>
      <c r="BW48" s="45"/>
      <c r="BX48" s="45"/>
      <c r="BY48" s="45"/>
      <c r="BZ48" s="4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4"/>
      <c r="BM49" s="45"/>
      <c r="BN49" s="45"/>
      <c r="BO49" s="45"/>
      <c r="BP49" s="45"/>
      <c r="BQ49" s="45"/>
      <c r="BR49" s="45"/>
      <c r="BS49" s="45"/>
      <c r="BT49" s="45"/>
      <c r="BU49" s="45"/>
      <c r="BV49" s="45"/>
      <c r="BW49" s="45"/>
      <c r="BX49" s="45"/>
      <c r="BY49" s="45"/>
      <c r="BZ49" s="4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4"/>
      <c r="BM50" s="45"/>
      <c r="BN50" s="45"/>
      <c r="BO50" s="45"/>
      <c r="BP50" s="45"/>
      <c r="BQ50" s="45"/>
      <c r="BR50" s="45"/>
      <c r="BS50" s="45"/>
      <c r="BT50" s="45"/>
      <c r="BU50" s="45"/>
      <c r="BV50" s="45"/>
      <c r="BW50" s="45"/>
      <c r="BX50" s="45"/>
      <c r="BY50" s="45"/>
      <c r="BZ50" s="4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4"/>
      <c r="BM51" s="45"/>
      <c r="BN51" s="45"/>
      <c r="BO51" s="45"/>
      <c r="BP51" s="45"/>
      <c r="BQ51" s="45"/>
      <c r="BR51" s="45"/>
      <c r="BS51" s="45"/>
      <c r="BT51" s="45"/>
      <c r="BU51" s="45"/>
      <c r="BV51" s="45"/>
      <c r="BW51" s="45"/>
      <c r="BX51" s="45"/>
      <c r="BY51" s="45"/>
      <c r="BZ51" s="4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4"/>
      <c r="BM52" s="45"/>
      <c r="BN52" s="45"/>
      <c r="BO52" s="45"/>
      <c r="BP52" s="45"/>
      <c r="BQ52" s="45"/>
      <c r="BR52" s="45"/>
      <c r="BS52" s="45"/>
      <c r="BT52" s="45"/>
      <c r="BU52" s="45"/>
      <c r="BV52" s="45"/>
      <c r="BW52" s="45"/>
      <c r="BX52" s="45"/>
      <c r="BY52" s="45"/>
      <c r="BZ52" s="4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4"/>
      <c r="BM53" s="45"/>
      <c r="BN53" s="45"/>
      <c r="BO53" s="45"/>
      <c r="BP53" s="45"/>
      <c r="BQ53" s="45"/>
      <c r="BR53" s="45"/>
      <c r="BS53" s="45"/>
      <c r="BT53" s="45"/>
      <c r="BU53" s="45"/>
      <c r="BV53" s="45"/>
      <c r="BW53" s="45"/>
      <c r="BX53" s="45"/>
      <c r="BY53" s="45"/>
      <c r="BZ53" s="4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4"/>
      <c r="BM54" s="45"/>
      <c r="BN54" s="45"/>
      <c r="BO54" s="45"/>
      <c r="BP54" s="45"/>
      <c r="BQ54" s="45"/>
      <c r="BR54" s="45"/>
      <c r="BS54" s="45"/>
      <c r="BT54" s="45"/>
      <c r="BU54" s="45"/>
      <c r="BV54" s="45"/>
      <c r="BW54" s="45"/>
      <c r="BX54" s="45"/>
      <c r="BY54" s="45"/>
      <c r="BZ54" s="4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4"/>
      <c r="BM55" s="45"/>
      <c r="BN55" s="45"/>
      <c r="BO55" s="45"/>
      <c r="BP55" s="45"/>
      <c r="BQ55" s="45"/>
      <c r="BR55" s="45"/>
      <c r="BS55" s="45"/>
      <c r="BT55" s="45"/>
      <c r="BU55" s="45"/>
      <c r="BV55" s="45"/>
      <c r="BW55" s="45"/>
      <c r="BX55" s="45"/>
      <c r="BY55" s="45"/>
      <c r="BZ55" s="4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4"/>
      <c r="BM56" s="45"/>
      <c r="BN56" s="45"/>
      <c r="BO56" s="45"/>
      <c r="BP56" s="45"/>
      <c r="BQ56" s="45"/>
      <c r="BR56" s="45"/>
      <c r="BS56" s="45"/>
      <c r="BT56" s="45"/>
      <c r="BU56" s="45"/>
      <c r="BV56" s="45"/>
      <c r="BW56" s="45"/>
      <c r="BX56" s="45"/>
      <c r="BY56" s="45"/>
      <c r="BZ56" s="4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4"/>
      <c r="BM57" s="45"/>
      <c r="BN57" s="45"/>
      <c r="BO57" s="45"/>
      <c r="BP57" s="45"/>
      <c r="BQ57" s="45"/>
      <c r="BR57" s="45"/>
      <c r="BS57" s="45"/>
      <c r="BT57" s="45"/>
      <c r="BU57" s="45"/>
      <c r="BV57" s="45"/>
      <c r="BW57" s="45"/>
      <c r="BX57" s="45"/>
      <c r="BY57" s="45"/>
      <c r="BZ57" s="4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4"/>
      <c r="BM58" s="45"/>
      <c r="BN58" s="45"/>
      <c r="BO58" s="45"/>
      <c r="BP58" s="45"/>
      <c r="BQ58" s="45"/>
      <c r="BR58" s="45"/>
      <c r="BS58" s="45"/>
      <c r="BT58" s="45"/>
      <c r="BU58" s="45"/>
      <c r="BV58" s="45"/>
      <c r="BW58" s="45"/>
      <c r="BX58" s="45"/>
      <c r="BY58" s="45"/>
      <c r="BZ58" s="4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4"/>
      <c r="BM59" s="45"/>
      <c r="BN59" s="45"/>
      <c r="BO59" s="45"/>
      <c r="BP59" s="45"/>
      <c r="BQ59" s="45"/>
      <c r="BR59" s="45"/>
      <c r="BS59" s="45"/>
      <c r="BT59" s="45"/>
      <c r="BU59" s="45"/>
      <c r="BV59" s="45"/>
      <c r="BW59" s="45"/>
      <c r="BX59" s="45"/>
      <c r="BY59" s="45"/>
      <c r="BZ59" s="46"/>
    </row>
    <row r="60" spans="1:78" ht="13.5" customHeight="1" x14ac:dyDescent="0.2">
      <c r="A60" s="2"/>
      <c r="B60" s="47" t="s">
        <v>27</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44"/>
      <c r="BM60" s="45"/>
      <c r="BN60" s="45"/>
      <c r="BO60" s="45"/>
      <c r="BP60" s="45"/>
      <c r="BQ60" s="45"/>
      <c r="BR60" s="45"/>
      <c r="BS60" s="45"/>
      <c r="BT60" s="45"/>
      <c r="BU60" s="45"/>
      <c r="BV60" s="45"/>
      <c r="BW60" s="45"/>
      <c r="BX60" s="45"/>
      <c r="BY60" s="45"/>
      <c r="BZ60" s="46"/>
    </row>
    <row r="61" spans="1:78" ht="13.5" customHeight="1" x14ac:dyDescent="0.2">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44"/>
      <c r="BM61" s="45"/>
      <c r="BN61" s="45"/>
      <c r="BO61" s="45"/>
      <c r="BP61" s="45"/>
      <c r="BQ61" s="45"/>
      <c r="BR61" s="45"/>
      <c r="BS61" s="45"/>
      <c r="BT61" s="45"/>
      <c r="BU61" s="45"/>
      <c r="BV61" s="45"/>
      <c r="BW61" s="45"/>
      <c r="BX61" s="45"/>
      <c r="BY61" s="45"/>
      <c r="BZ61" s="4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4"/>
      <c r="BM62" s="45"/>
      <c r="BN62" s="45"/>
      <c r="BO62" s="45"/>
      <c r="BP62" s="45"/>
      <c r="BQ62" s="45"/>
      <c r="BR62" s="45"/>
      <c r="BS62" s="45"/>
      <c r="BT62" s="45"/>
      <c r="BU62" s="45"/>
      <c r="BV62" s="45"/>
      <c r="BW62" s="45"/>
      <c r="BX62" s="45"/>
      <c r="BY62" s="45"/>
      <c r="BZ62" s="4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4"/>
      <c r="BM63" s="45"/>
      <c r="BN63" s="45"/>
      <c r="BO63" s="45"/>
      <c r="BP63" s="45"/>
      <c r="BQ63" s="45"/>
      <c r="BR63" s="45"/>
      <c r="BS63" s="45"/>
      <c r="BT63" s="45"/>
      <c r="BU63" s="45"/>
      <c r="BV63" s="45"/>
      <c r="BW63" s="45"/>
      <c r="BX63" s="45"/>
      <c r="BY63" s="45"/>
      <c r="BZ63" s="4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111</v>
      </c>
      <c r="BM66" s="45"/>
      <c r="BN66" s="45"/>
      <c r="BO66" s="45"/>
      <c r="BP66" s="45"/>
      <c r="BQ66" s="45"/>
      <c r="BR66" s="45"/>
      <c r="BS66" s="45"/>
      <c r="BT66" s="45"/>
      <c r="BU66" s="45"/>
      <c r="BV66" s="45"/>
      <c r="BW66" s="45"/>
      <c r="BX66" s="45"/>
      <c r="BY66" s="45"/>
      <c r="BZ66" s="4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Iz4lksZccuPbViPEkMLH24wV7OPI98v3Fsqa1s4lNvSya1c998MdvOLhQyX15O8mILFxH4WFGMupUwSIQ2vZA==" saltValue="EqgLcQYiwkhVx6mJj0Y0Z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82031</v>
      </c>
      <c r="D6" s="20">
        <f t="shared" si="3"/>
        <v>46</v>
      </c>
      <c r="E6" s="20">
        <f t="shared" si="3"/>
        <v>1</v>
      </c>
      <c r="F6" s="20">
        <f t="shared" si="3"/>
        <v>0</v>
      </c>
      <c r="G6" s="20">
        <f t="shared" si="3"/>
        <v>1</v>
      </c>
      <c r="H6" s="20" t="str">
        <f t="shared" si="3"/>
        <v>茨城県　土浦市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74.849999999999994</v>
      </c>
      <c r="P6" s="21">
        <f t="shared" si="3"/>
        <v>98.33</v>
      </c>
      <c r="Q6" s="21">
        <f t="shared" si="3"/>
        <v>4103</v>
      </c>
      <c r="R6" s="21">
        <f t="shared" si="3"/>
        <v>141571</v>
      </c>
      <c r="S6" s="21">
        <f t="shared" si="3"/>
        <v>122.89</v>
      </c>
      <c r="T6" s="21">
        <f t="shared" si="3"/>
        <v>1152.01</v>
      </c>
      <c r="U6" s="21">
        <f t="shared" si="3"/>
        <v>138625</v>
      </c>
      <c r="V6" s="21">
        <f t="shared" si="3"/>
        <v>107.93</v>
      </c>
      <c r="W6" s="21">
        <f t="shared" si="3"/>
        <v>1284.4000000000001</v>
      </c>
      <c r="X6" s="22">
        <f>IF(X7="",NA(),X7)</f>
        <v>101.91</v>
      </c>
      <c r="Y6" s="22">
        <f t="shared" ref="Y6:AG6" si="4">IF(Y7="",NA(),Y7)</f>
        <v>105.08</v>
      </c>
      <c r="Z6" s="22">
        <f t="shared" si="4"/>
        <v>106.2</v>
      </c>
      <c r="AA6" s="22">
        <f t="shared" si="4"/>
        <v>103.99</v>
      </c>
      <c r="AB6" s="22">
        <f t="shared" si="4"/>
        <v>103.16</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277.93</v>
      </c>
      <c r="AU6" s="22">
        <f t="shared" ref="AU6:BC6" si="6">IF(AU7="",NA(),AU7)</f>
        <v>319.36</v>
      </c>
      <c r="AV6" s="22">
        <f t="shared" si="6"/>
        <v>319.2</v>
      </c>
      <c r="AW6" s="22">
        <f t="shared" si="6"/>
        <v>363.14</v>
      </c>
      <c r="AX6" s="22">
        <f t="shared" si="6"/>
        <v>252.96</v>
      </c>
      <c r="AY6" s="22">
        <f t="shared" si="6"/>
        <v>360.96</v>
      </c>
      <c r="AZ6" s="22">
        <f t="shared" si="6"/>
        <v>351.29</v>
      </c>
      <c r="BA6" s="22">
        <f t="shared" si="6"/>
        <v>364.24</v>
      </c>
      <c r="BB6" s="22">
        <f t="shared" si="6"/>
        <v>369.82</v>
      </c>
      <c r="BC6" s="22">
        <f t="shared" si="6"/>
        <v>355.75</v>
      </c>
      <c r="BD6" s="21" t="str">
        <f>IF(BD7="","",IF(BD7="-","【-】","【"&amp;SUBSTITUTE(TEXT(BD7,"#,##0.00"),"-","△")&amp;"】"))</f>
        <v>【239.69】</v>
      </c>
      <c r="BE6" s="22">
        <f>IF(BE7="",NA(),BE7)</f>
        <v>185.33</v>
      </c>
      <c r="BF6" s="22">
        <f t="shared" ref="BF6:BN6" si="7">IF(BF7="",NA(),BF7)</f>
        <v>178.45</v>
      </c>
      <c r="BG6" s="22">
        <f t="shared" si="7"/>
        <v>175.13</v>
      </c>
      <c r="BH6" s="22">
        <f t="shared" si="7"/>
        <v>164.72</v>
      </c>
      <c r="BI6" s="22">
        <f t="shared" si="7"/>
        <v>157.07</v>
      </c>
      <c r="BJ6" s="22">
        <f t="shared" si="7"/>
        <v>239.18</v>
      </c>
      <c r="BK6" s="22">
        <f t="shared" si="7"/>
        <v>236.29</v>
      </c>
      <c r="BL6" s="22">
        <f t="shared" si="7"/>
        <v>238.77</v>
      </c>
      <c r="BM6" s="22">
        <f t="shared" si="7"/>
        <v>218.57</v>
      </c>
      <c r="BN6" s="22">
        <f t="shared" si="7"/>
        <v>222.45</v>
      </c>
      <c r="BO6" s="21" t="str">
        <f>IF(BO7="","",IF(BO7="-","【-】","【"&amp;SUBSTITUTE(TEXT(BO7,"#,##0.00"),"-","△")&amp;"】"))</f>
        <v>【264.86】</v>
      </c>
      <c r="BP6" s="22">
        <f>IF(BP7="",NA(),BP7)</f>
        <v>99.18</v>
      </c>
      <c r="BQ6" s="22">
        <f t="shared" ref="BQ6:BY6" si="8">IF(BQ7="",NA(),BQ7)</f>
        <v>102.46</v>
      </c>
      <c r="BR6" s="22">
        <f t="shared" si="8"/>
        <v>103.14</v>
      </c>
      <c r="BS6" s="22">
        <f t="shared" si="8"/>
        <v>101.55</v>
      </c>
      <c r="BT6" s="22">
        <f t="shared" si="8"/>
        <v>100.97</v>
      </c>
      <c r="BU6" s="22">
        <f t="shared" si="8"/>
        <v>101.89</v>
      </c>
      <c r="BV6" s="22">
        <f t="shared" si="8"/>
        <v>104.33</v>
      </c>
      <c r="BW6" s="22">
        <f t="shared" si="8"/>
        <v>98.85</v>
      </c>
      <c r="BX6" s="22">
        <f t="shared" si="8"/>
        <v>101.78</v>
      </c>
      <c r="BY6" s="22">
        <f t="shared" si="8"/>
        <v>100.33</v>
      </c>
      <c r="BZ6" s="21" t="str">
        <f>IF(BZ7="","",IF(BZ7="-","【-】","【"&amp;SUBSTITUTE(TEXT(BZ7,"#,##0.00"),"-","△")&amp;"】"))</f>
        <v>【97.59】</v>
      </c>
      <c r="CA6" s="22">
        <f>IF(CA7="",NA(),CA7)</f>
        <v>226.76</v>
      </c>
      <c r="CB6" s="22">
        <f t="shared" ref="CB6:CJ6" si="9">IF(CB7="",NA(),CB7)</f>
        <v>220.52</v>
      </c>
      <c r="CC6" s="22">
        <f t="shared" si="9"/>
        <v>218.7</v>
      </c>
      <c r="CD6" s="22">
        <f t="shared" si="9"/>
        <v>222.03</v>
      </c>
      <c r="CE6" s="22">
        <f t="shared" si="9"/>
        <v>223.01</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57.56</v>
      </c>
      <c r="CM6" s="22">
        <f t="shared" ref="CM6:CU6" si="10">IF(CM7="",NA(),CM7)</f>
        <v>57.6</v>
      </c>
      <c r="CN6" s="22">
        <f t="shared" si="10"/>
        <v>57.44</v>
      </c>
      <c r="CO6" s="22">
        <f t="shared" si="10"/>
        <v>56.94</v>
      </c>
      <c r="CP6" s="22">
        <f t="shared" si="10"/>
        <v>57.87</v>
      </c>
      <c r="CQ6" s="22">
        <f t="shared" si="10"/>
        <v>63.23</v>
      </c>
      <c r="CR6" s="22">
        <f t="shared" si="10"/>
        <v>62.59</v>
      </c>
      <c r="CS6" s="22">
        <f t="shared" si="10"/>
        <v>61.81</v>
      </c>
      <c r="CT6" s="22">
        <f t="shared" si="10"/>
        <v>62.35</v>
      </c>
      <c r="CU6" s="22">
        <f t="shared" si="10"/>
        <v>62.69</v>
      </c>
      <c r="CV6" s="21" t="str">
        <f>IF(CV7="","",IF(CV7="-","【-】","【"&amp;SUBSTITUTE(TEXT(CV7,"#,##0.00"),"-","△")&amp;"】"))</f>
        <v>【60.21】</v>
      </c>
      <c r="CW6" s="22">
        <f>IF(CW7="",NA(),CW7)</f>
        <v>94.22</v>
      </c>
      <c r="CX6" s="22">
        <f t="shared" ref="CX6:DF6" si="11">IF(CX7="",NA(),CX7)</f>
        <v>94.51</v>
      </c>
      <c r="CY6" s="22">
        <f t="shared" si="11"/>
        <v>94.53</v>
      </c>
      <c r="CZ6" s="22">
        <f t="shared" si="11"/>
        <v>95.6</v>
      </c>
      <c r="DA6" s="22">
        <f t="shared" si="11"/>
        <v>94.08</v>
      </c>
      <c r="DB6" s="22">
        <f t="shared" si="11"/>
        <v>89.35</v>
      </c>
      <c r="DC6" s="22">
        <f t="shared" si="11"/>
        <v>89.7</v>
      </c>
      <c r="DD6" s="22">
        <f t="shared" si="11"/>
        <v>89.24</v>
      </c>
      <c r="DE6" s="22">
        <f t="shared" si="11"/>
        <v>88.71</v>
      </c>
      <c r="DF6" s="22">
        <f t="shared" si="11"/>
        <v>88.32</v>
      </c>
      <c r="DG6" s="21" t="str">
        <f>IF(DG7="","",IF(DG7="-","【-】","【"&amp;SUBSTITUTE(TEXT(DG7,"#,##0.00"),"-","△")&amp;"】"))</f>
        <v>【89.21】</v>
      </c>
      <c r="DH6" s="22">
        <f>IF(DH7="",NA(),DH7)</f>
        <v>46.55</v>
      </c>
      <c r="DI6" s="22">
        <f t="shared" ref="DI6:DQ6" si="12">IF(DI7="",NA(),DI7)</f>
        <v>47.9</v>
      </c>
      <c r="DJ6" s="22">
        <f t="shared" si="12"/>
        <v>48.99</v>
      </c>
      <c r="DK6" s="22">
        <f t="shared" si="12"/>
        <v>50.41</v>
      </c>
      <c r="DL6" s="22">
        <f t="shared" si="12"/>
        <v>50.95</v>
      </c>
      <c r="DM6" s="22">
        <f t="shared" si="12"/>
        <v>49.62</v>
      </c>
      <c r="DN6" s="22">
        <f t="shared" si="12"/>
        <v>50.5</v>
      </c>
      <c r="DO6" s="22">
        <f t="shared" si="12"/>
        <v>51.28</v>
      </c>
      <c r="DP6" s="22">
        <f t="shared" si="12"/>
        <v>51.95</v>
      </c>
      <c r="DQ6" s="22">
        <f t="shared" si="12"/>
        <v>52.55</v>
      </c>
      <c r="DR6" s="21" t="str">
        <f>IF(DR7="","",IF(DR7="-","【-】","【"&amp;SUBSTITUTE(TEXT(DR7,"#,##0.00"),"-","△")&amp;"】"))</f>
        <v>【52.41】</v>
      </c>
      <c r="DS6" s="22">
        <f>IF(DS7="",NA(),DS7)</f>
        <v>12.57</v>
      </c>
      <c r="DT6" s="22">
        <f t="shared" ref="DT6:EB6" si="13">IF(DT7="",NA(),DT7)</f>
        <v>14.76</v>
      </c>
      <c r="DU6" s="22">
        <f t="shared" si="13"/>
        <v>20.45</v>
      </c>
      <c r="DV6" s="22">
        <f t="shared" si="13"/>
        <v>22.9</v>
      </c>
      <c r="DW6" s="22">
        <f t="shared" si="13"/>
        <v>24.87</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0.62</v>
      </c>
      <c r="EE6" s="22">
        <f t="shared" ref="EE6:EM6" si="14">IF(EE7="",NA(),EE7)</f>
        <v>0.44</v>
      </c>
      <c r="EF6" s="22">
        <f t="shared" si="14"/>
        <v>0.35</v>
      </c>
      <c r="EG6" s="22">
        <f t="shared" si="14"/>
        <v>0.27</v>
      </c>
      <c r="EH6" s="22">
        <f t="shared" si="14"/>
        <v>0.2</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82031</v>
      </c>
      <c r="D7" s="24">
        <v>46</v>
      </c>
      <c r="E7" s="24">
        <v>1</v>
      </c>
      <c r="F7" s="24">
        <v>0</v>
      </c>
      <c r="G7" s="24">
        <v>1</v>
      </c>
      <c r="H7" s="24" t="s">
        <v>93</v>
      </c>
      <c r="I7" s="24" t="s">
        <v>94</v>
      </c>
      <c r="J7" s="24" t="s">
        <v>95</v>
      </c>
      <c r="K7" s="24" t="s">
        <v>96</v>
      </c>
      <c r="L7" s="24" t="s">
        <v>97</v>
      </c>
      <c r="M7" s="24" t="s">
        <v>98</v>
      </c>
      <c r="N7" s="25" t="s">
        <v>99</v>
      </c>
      <c r="O7" s="25">
        <v>74.849999999999994</v>
      </c>
      <c r="P7" s="25">
        <v>98.33</v>
      </c>
      <c r="Q7" s="25">
        <v>4103</v>
      </c>
      <c r="R7" s="25">
        <v>141571</v>
      </c>
      <c r="S7" s="25">
        <v>122.89</v>
      </c>
      <c r="T7" s="25">
        <v>1152.01</v>
      </c>
      <c r="U7" s="25">
        <v>138625</v>
      </c>
      <c r="V7" s="25">
        <v>107.93</v>
      </c>
      <c r="W7" s="25">
        <v>1284.4000000000001</v>
      </c>
      <c r="X7" s="25">
        <v>101.91</v>
      </c>
      <c r="Y7" s="25">
        <v>105.08</v>
      </c>
      <c r="Z7" s="25">
        <v>106.2</v>
      </c>
      <c r="AA7" s="25">
        <v>103.99</v>
      </c>
      <c r="AB7" s="25">
        <v>103.16</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277.93</v>
      </c>
      <c r="AU7" s="25">
        <v>319.36</v>
      </c>
      <c r="AV7" s="25">
        <v>319.2</v>
      </c>
      <c r="AW7" s="25">
        <v>363.14</v>
      </c>
      <c r="AX7" s="25">
        <v>252.96</v>
      </c>
      <c r="AY7" s="25">
        <v>360.96</v>
      </c>
      <c r="AZ7" s="25">
        <v>351.29</v>
      </c>
      <c r="BA7" s="25">
        <v>364.24</v>
      </c>
      <c r="BB7" s="25">
        <v>369.82</v>
      </c>
      <c r="BC7" s="25">
        <v>355.75</v>
      </c>
      <c r="BD7" s="25">
        <v>239.69</v>
      </c>
      <c r="BE7" s="25">
        <v>185.33</v>
      </c>
      <c r="BF7" s="25">
        <v>178.45</v>
      </c>
      <c r="BG7" s="25">
        <v>175.13</v>
      </c>
      <c r="BH7" s="25">
        <v>164.72</v>
      </c>
      <c r="BI7" s="25">
        <v>157.07</v>
      </c>
      <c r="BJ7" s="25">
        <v>239.18</v>
      </c>
      <c r="BK7" s="25">
        <v>236.29</v>
      </c>
      <c r="BL7" s="25">
        <v>238.77</v>
      </c>
      <c r="BM7" s="25">
        <v>218.57</v>
      </c>
      <c r="BN7" s="25">
        <v>222.45</v>
      </c>
      <c r="BO7" s="25">
        <v>264.86</v>
      </c>
      <c r="BP7" s="25">
        <v>99.18</v>
      </c>
      <c r="BQ7" s="25">
        <v>102.46</v>
      </c>
      <c r="BR7" s="25">
        <v>103.14</v>
      </c>
      <c r="BS7" s="25">
        <v>101.55</v>
      </c>
      <c r="BT7" s="25">
        <v>100.97</v>
      </c>
      <c r="BU7" s="25">
        <v>101.89</v>
      </c>
      <c r="BV7" s="25">
        <v>104.33</v>
      </c>
      <c r="BW7" s="25">
        <v>98.85</v>
      </c>
      <c r="BX7" s="25">
        <v>101.78</v>
      </c>
      <c r="BY7" s="25">
        <v>100.33</v>
      </c>
      <c r="BZ7" s="25">
        <v>97.59</v>
      </c>
      <c r="CA7" s="25">
        <v>226.76</v>
      </c>
      <c r="CB7" s="25">
        <v>220.52</v>
      </c>
      <c r="CC7" s="25">
        <v>218.7</v>
      </c>
      <c r="CD7" s="25">
        <v>222.03</v>
      </c>
      <c r="CE7" s="25">
        <v>223.01</v>
      </c>
      <c r="CF7" s="25">
        <v>156.32</v>
      </c>
      <c r="CG7" s="25">
        <v>157.4</v>
      </c>
      <c r="CH7" s="25">
        <v>162.61000000000001</v>
      </c>
      <c r="CI7" s="25">
        <v>163.94</v>
      </c>
      <c r="CJ7" s="25">
        <v>169.31</v>
      </c>
      <c r="CK7" s="25">
        <v>181.66</v>
      </c>
      <c r="CL7" s="25">
        <v>57.56</v>
      </c>
      <c r="CM7" s="25">
        <v>57.6</v>
      </c>
      <c r="CN7" s="25">
        <v>57.44</v>
      </c>
      <c r="CO7" s="25">
        <v>56.94</v>
      </c>
      <c r="CP7" s="25">
        <v>57.87</v>
      </c>
      <c r="CQ7" s="25">
        <v>63.23</v>
      </c>
      <c r="CR7" s="25">
        <v>62.59</v>
      </c>
      <c r="CS7" s="25">
        <v>61.81</v>
      </c>
      <c r="CT7" s="25">
        <v>62.35</v>
      </c>
      <c r="CU7" s="25">
        <v>62.69</v>
      </c>
      <c r="CV7" s="25">
        <v>60.21</v>
      </c>
      <c r="CW7" s="25">
        <v>94.22</v>
      </c>
      <c r="CX7" s="25">
        <v>94.51</v>
      </c>
      <c r="CY7" s="25">
        <v>94.53</v>
      </c>
      <c r="CZ7" s="25">
        <v>95.6</v>
      </c>
      <c r="DA7" s="25">
        <v>94.08</v>
      </c>
      <c r="DB7" s="25">
        <v>89.35</v>
      </c>
      <c r="DC7" s="25">
        <v>89.7</v>
      </c>
      <c r="DD7" s="25">
        <v>89.24</v>
      </c>
      <c r="DE7" s="25">
        <v>88.71</v>
      </c>
      <c r="DF7" s="25">
        <v>88.32</v>
      </c>
      <c r="DG7" s="25">
        <v>89.21</v>
      </c>
      <c r="DH7" s="25">
        <v>46.55</v>
      </c>
      <c r="DI7" s="25">
        <v>47.9</v>
      </c>
      <c r="DJ7" s="25">
        <v>48.99</v>
      </c>
      <c r="DK7" s="25">
        <v>50.41</v>
      </c>
      <c r="DL7" s="25">
        <v>50.95</v>
      </c>
      <c r="DM7" s="25">
        <v>49.62</v>
      </c>
      <c r="DN7" s="25">
        <v>50.5</v>
      </c>
      <c r="DO7" s="25">
        <v>51.28</v>
      </c>
      <c r="DP7" s="25">
        <v>51.95</v>
      </c>
      <c r="DQ7" s="25">
        <v>52.55</v>
      </c>
      <c r="DR7" s="25">
        <v>52.41</v>
      </c>
      <c r="DS7" s="25">
        <v>12.57</v>
      </c>
      <c r="DT7" s="25">
        <v>14.76</v>
      </c>
      <c r="DU7" s="25">
        <v>20.45</v>
      </c>
      <c r="DV7" s="25">
        <v>22.9</v>
      </c>
      <c r="DW7" s="25">
        <v>24.87</v>
      </c>
      <c r="DX7" s="25">
        <v>19.510000000000002</v>
      </c>
      <c r="DY7" s="25">
        <v>21.19</v>
      </c>
      <c r="DZ7" s="25">
        <v>22.64</v>
      </c>
      <c r="EA7" s="25">
        <v>24.49</v>
      </c>
      <c r="EB7" s="25">
        <v>25.85</v>
      </c>
      <c r="EC7" s="25">
        <v>26.78</v>
      </c>
      <c r="ED7" s="25">
        <v>0.62</v>
      </c>
      <c r="EE7" s="25">
        <v>0.44</v>
      </c>
      <c r="EF7" s="25">
        <v>0.35</v>
      </c>
      <c r="EG7" s="25">
        <v>0.27</v>
      </c>
      <c r="EH7" s="25">
        <v>0.2</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水道課</cp:lastModifiedBy>
  <cp:lastPrinted>2026-01-20T15:05:52Z</cp:lastPrinted>
  <dcterms:created xsi:type="dcterms:W3CDTF">2025-12-12T09:12:50Z</dcterms:created>
  <dcterms:modified xsi:type="dcterms:W3CDTF">2026-02-24T07:46:18Z</dcterms:modified>
  <cp:category/>
</cp:coreProperties>
</file>